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330" windowHeight="5805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'стр.1'!$A$1:$DF$106</definedName>
    <definedName name="_xlnm.Print_Area" localSheetId="2">'стр.3'!$A$1:$DF$34</definedName>
  </definedNames>
  <calcPr fullCalcOnLoad="1"/>
</workbook>
</file>

<file path=xl/sharedStrings.xml><?xml version="1.0" encoding="utf-8"?>
<sst xmlns="http://schemas.openxmlformats.org/spreadsheetml/2006/main" count="1180" uniqueCount="606">
  <si>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</si>
  <si>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</si>
  <si>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</si>
  <si>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</si>
  <si>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</si>
  <si>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</si>
  <si>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</si>
  <si>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</si>
  <si>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</si>
  <si>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</si>
  <si>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</si>
  <si>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</si>
  <si>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</si>
  <si>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</si>
  <si>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</si>
  <si>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</si>
  <si>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</si>
  <si>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</si>
  <si>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</si>
  <si>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</si>
  <si>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</si>
  <si>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</si>
  <si>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</si>
  <si>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</si>
  <si>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</si>
  <si>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</si>
  <si>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</si>
  <si>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</si>
  <si>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</si>
  <si>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</si>
  <si>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Форма 0503117 с. 3</t>
  </si>
  <si>
    <t>500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</si>
  <si>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</si>
  <si>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</si>
  <si>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</si>
  <si>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</si>
  <si>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</si>
  <si>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</si>
  <si>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</si>
  <si>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</si>
  <si>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</si>
  <si>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</si>
  <si>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</si>
  <si>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</si>
  <si>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</si>
  <si>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</si>
  <si>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</si>
  <si>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</si>
  <si>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</si>
  <si>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</si>
  <si>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</si>
  <si>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</si>
  <si>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</si>
  <si>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</si>
  <si>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</si>
  <si>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</si>
  <si>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</si>
  <si>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</si>
  <si>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Расходы</t>
  </si>
  <si>
    <t> Заработная плата</t>
  </si>
  <si>
    <t> Прочие выплаты</t>
  </si>
  <si>
    <t> Оплата работ, услуг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</si>
  <si>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</si>
  <si>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</si>
  <si>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</si>
  <si>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</si>
  <si>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Жилищно-коммунальное хозяйство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</si>
  <si>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</si>
  <si>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</si>
  <si>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</si>
  <si>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</si>
  <si>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</si>
  <si>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</si>
  <si>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</si>
  <si>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</si>
  <si>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</si>
  <si>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951 0503 0000000 000 000</t>
  </si>
  <si>
    <t>951 1100 0000000 000 000</t>
  </si>
  <si>
    <t>951</t>
  </si>
  <si>
    <t> Изменение остатков средств на счетах по учету средств бюджета</t>
  </si>
  <si>
    <t>951 01 05 00 00 00 0000 000</t>
  </si>
  <si>
    <t>951 01 05 00 00 00 0000 500</t>
  </si>
  <si>
    <t>Увеличение прочих остатков денежных средств бюджета</t>
  </si>
  <si>
    <t>951 01 05 02 00 00 0000 500</t>
  </si>
  <si>
    <t>951 01 05 00 00 00 0000 600</t>
  </si>
  <si>
    <t>951 01 05 02 00 00 0000 600</t>
  </si>
  <si>
    <t>520</t>
  </si>
  <si>
    <t>Увеличение остатков средств бюджетов</t>
  </si>
  <si>
    <t>Увеличение прочих остатков средств бюджетов</t>
  </si>
  <si>
    <t>951 01 05 02 01 00 0000 510</t>
  </si>
  <si>
    <t>951 01 05 02 01 10 0000 510</t>
  </si>
  <si>
    <t>Уменьшение остатков средств бюджетов</t>
  </si>
  <si>
    <t>Уменьшение прочих остатков средств бюджетов</t>
  </si>
  <si>
    <t>Уменьшение остатков денежных средств бюджетов</t>
  </si>
  <si>
    <t>951 01 05 02 01 00 0000 610</t>
  </si>
  <si>
    <t>951 01 05 02 01 10 0000 610</t>
  </si>
  <si>
    <t>источники внутреннего финансирования бюджета</t>
  </si>
  <si>
    <t>620</t>
  </si>
  <si>
    <t>из них:</t>
  </si>
  <si>
    <t>-</t>
  </si>
  <si>
    <t>Поступление нефинансовых активов</t>
  </si>
  <si>
    <t>Другие общегосударственные вопросы</t>
  </si>
  <si>
    <t>Расходы</t>
  </si>
  <si>
    <t>Увеличение стоимости основных средств</t>
  </si>
  <si>
    <t>Оплата работ, услуг</t>
  </si>
  <si>
    <t>Коммунальные услуги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</si>
  <si>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</si>
  <si>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</si>
  <si>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Национальная экономика</t>
  </si>
  <si>
    <t>951 0400 0000000 000 000</t>
  </si>
  <si>
    <t>Общеэкономические вопросы</t>
  </si>
  <si>
    <t>951 0401 0000000 000 000</t>
  </si>
  <si>
    <t>951 0412 0000000 000 000</t>
  </si>
  <si>
    <t>951 1101 0000000 000 000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</si>
  <si>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</si>
  <si>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</si>
  <si>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951 0409 0000000 000 000</t>
  </si>
  <si>
    <t>Прочие работы, услуги</t>
  </si>
  <si>
    <t>951 0502 0000000 000 000</t>
  </si>
  <si>
    <t>Коммунальное хозяйство</t>
  </si>
  <si>
    <t>951 0111 0000000 000 000</t>
  </si>
  <si>
    <t>Резервные фонды</t>
  </si>
  <si>
    <t>Резервные средства</t>
  </si>
  <si>
    <t>Единый сельскохозяйственный налог</t>
  </si>
  <si>
    <t>Увеличение стоимости материальных запасов</t>
  </si>
  <si>
    <t>ШТРАФЫ, САНКЦИИ, ВОЗМЕЩЕНИЕ УЩЕРБА</t>
  </si>
  <si>
    <t>ДОХОДЫ ОТ ИСПОЛЬЗОВАНИЯ ИМУЩЕСТВА, НАХОДЯЩЕГОСЯ В ГОСУ3ДАРСТВЕННОЙ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</si>
  <si>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</si>
  <si>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</si>
  <si>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</si>
  <si>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</si>
  <si>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</si>
  <si>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</si>
  <si>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</si>
  <si>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020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</si>
  <si>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</si>
  <si>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</si>
  <si>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</si>
  <si>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</si>
  <si>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</si>
  <si>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</si>
  <si>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</si>
  <si>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</si>
  <si>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</si>
  <si>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Прочие расходы</t>
  </si>
  <si>
    <t>Непрограммные расходы</t>
  </si>
  <si>
    <t>951 0111 9910000 000 000</t>
  </si>
  <si>
    <t>951 0111 9919010 000 000</t>
  </si>
  <si>
    <t>951 0111 9919010 870 000</t>
  </si>
  <si>
    <t>951 0111 9919010 870 200</t>
  </si>
  <si>
    <t>951 0111 9919010 870 290</t>
  </si>
  <si>
    <t>951 0113 9990000 000 000</t>
  </si>
  <si>
    <t>951 0203 9995118 000 000</t>
  </si>
  <si>
    <t>951 0203 9990000 000 000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</si>
  <si>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</si>
  <si>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</si>
  <si>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</si>
  <si>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</si>
  <si>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</si>
  <si>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951 0401 9998510 000 000</t>
  </si>
  <si>
    <t>951 0401 9990000 000 000</t>
  </si>
  <si>
    <t>951 0401 9998500 000 000</t>
  </si>
  <si>
    <t>951 0401 9998510 540 200</t>
  </si>
  <si>
    <t>951 0401 9998510 540 250</t>
  </si>
  <si>
    <t>951 0412 9990000 000 000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</si>
  <si>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</si>
  <si>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</si>
  <si>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</si>
  <si>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Работы, услуги по содержанию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</si>
  <si>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</si>
  <si>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</t>
  </si>
  <si>
    <t>951 0801 9998510 540 000</t>
  </si>
  <si>
    <t>951 0801 9998510 540 200</t>
  </si>
  <si>
    <t>951 0801 9998510 540 250</t>
  </si>
  <si>
    <t>951 0801 9998510 540 251</t>
  </si>
  <si>
    <t>951 0801 9998500 000 000</t>
  </si>
  <si>
    <t>951 0801 9990000 000 000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</si>
  <si>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</si>
  <si>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</si>
  <si>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</si>
  <si>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Доходы, поступающие в порядке размещения расходов, понесенных в связи с эксплуатацией имущества</t>
  </si>
  <si>
    <t>Минимальный налог, зачисляемый в бюджеты субъектов Российской Федерации</t>
  </si>
  <si>
    <t>000 1 11 00000 00 0000 000</t>
  </si>
  <si>
    <t>000 1 11 05070 00 0000 120</t>
  </si>
  <si>
    <t>000 1 11 05075 10 0000 120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</si>
  <si>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</si>
  <si>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</si>
  <si>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</si>
  <si>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</si>
  <si>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</si>
  <si>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</si>
  <si>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</si>
  <si>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</si>
  <si>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</si>
  <si>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</si>
  <si>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</si>
  <si>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</si>
  <si>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</si>
  <si>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</si>
  <si>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000 1 05 01021 01 0000 110</t>
  </si>
  <si>
    <t>000 1 05 01022 01 0000 110</t>
  </si>
  <si>
    <t>000 1 05 01050 01 0000 110</t>
  </si>
  <si>
    <t>000 1 05 01050 01 4000 110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</si>
  <si>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</si>
  <si>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</si>
  <si>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</si>
  <si>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</si>
  <si>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</si>
  <si>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</si>
  <si>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</si>
  <si>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</si>
  <si>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</si>
  <si>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</si>
  <si>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</si>
  <si>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</si>
  <si>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</si>
  <si>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</si>
  <si>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</si>
  <si>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000 1 11 05000 00 0000 120</t>
  </si>
  <si>
    <t>000 1 13 00000 00 0000 000</t>
  </si>
  <si>
    <t>000 1 13 02000 00 0000 130</t>
  </si>
  <si>
    <t>000 1 13 02065 10 0000 130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</si>
  <si>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</si>
  <si>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</si>
  <si>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</si>
  <si>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</si>
  <si>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</si>
  <si>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</si>
  <si>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</si>
  <si>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</si>
  <si>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</si>
  <si>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</si>
  <si>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000 1 16 37000 00 0000 140</t>
  </si>
  <si>
    <t>Поступления сумм в возмещение вреда,причиняемого автомобильным дорогам транспортными средствами,осуществляющим перевозки тяжеловесных и (или) крупногабаритных грузов</t>
  </si>
  <si>
    <t>000 1 16 37040 10 0000 140</t>
  </si>
  <si>
    <t>Поступления сумм в возмещение вреда,причиняемого автомобильным дорогам транспортными средствами,осуществляющим перевозки тяжеловесных и (или) крупногабаритных грузов,зачисляемые в бюджеты муниципальных районов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</si>
  <si>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</si>
  <si>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Денежные взыскания (штрафы),установленные законами субъектов Российской Федерации за несоблюдение муниципальных правовых актов,зачисляемые в бюджеты поселений</t>
  </si>
  <si>
    <t>15</t>
  </si>
  <si>
    <t>Доходы, поступающие в порядке размещения расходов, понесенных в связи с эксплуатацией имущества поселений</t>
  </si>
  <si>
    <t>000 1 13 02060 00 0000 130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</si>
  <si>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</si>
  <si>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000 1 01 02030 01 2100 110</t>
  </si>
  <si>
    <t> Налог на доходы физических лиц с доходов, полученных физическими лицами в сооиветствии со статьей 228 Налогового кодекса Российской Федерации (пени по соответствующему платежу)</t>
  </si>
  <si>
    <t>000 1 01 02030 01 4000 110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</si>
  <si>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</si>
  <si>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</si>
  <si>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</si>
  <si>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</si>
  <si>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</si>
  <si>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</si>
  <si>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</si>
  <si>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</si>
  <si>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автомобильный бензин, подлежащие распределению между бюджетами субьектов Российской Федерации  и местными бюджетами с учетом установленных дифференцированных нормативов отчислений вместные бюджеты</t>
  </si>
  <si>
    <t>Доходы от уплаты акцизов на прямогонный бензин, подлежащие распределению между бюджетами субьектов Российской Федерации  и местными бюджетами с учетом установленных дифференцированных нормативов отчислений вместные бюджеты</t>
  </si>
  <si>
    <t>000 1 05 01011 01 4000 110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</si>
  <si>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</si>
  <si>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до1 января 2011 года)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</si>
  <si>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</si>
  <si>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</si>
  <si>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000 1 06 01030 10 2100 110</t>
  </si>
  <si>
    <t>000 1 06 06033 10 1000 110</t>
  </si>
  <si>
    <t>000 1 06 06043 10 1000 110</t>
  </si>
  <si>
    <t>000 1 06 06043 10 2100 110</t>
  </si>
  <si>
    <t> Земельный налог с организаций,обладающих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</si>
  <si>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лиц,обладающих земельным участком, расположенным в границах сельских поселений (пенипосоответствующему платежу)</t>
  </si>
  <si>
    <t> Земельный налог с физических лиц,обладающих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</si>
  <si>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951 0102 8810000 000 000</t>
  </si>
  <si>
    <t>951 0113 9999013 853 000</t>
  </si>
  <si>
    <t>951 0113 9999013 853 200</t>
  </si>
  <si>
    <t>951 0113 9999013 853 290</t>
  </si>
  <si>
    <t>по ОКТМО</t>
  </si>
  <si>
    <t>(в ред. Приказа Минфина России от 19.12.2014 № 157н)</t>
  </si>
  <si>
    <t>источники внешнего финансирования бюджета</t>
  </si>
  <si>
    <t>000 1 01 02030 01 1000 110</t>
  </si>
  <si>
    <t>000 1 05 01011 01 2000 110</t>
  </si>
  <si>
    <t>000 1 05 01011 01 2100 110</t>
  </si>
  <si>
    <t>000 1 05 01050 01 1000 110</t>
  </si>
  <si>
    <t>000 1 05 03010 01 1000 110</t>
  </si>
  <si>
    <t>000 1 06 06030 03 0000 110</t>
  </si>
  <si>
    <t>000 1 06 06033 10 0000 110</t>
  </si>
  <si>
    <t>000 1 06 06033 10 4000 110</t>
  </si>
  <si>
    <t>000 1 06 06040 00 0000 110</t>
  </si>
  <si>
    <t>000 1 06 06043 10 0000 110</t>
  </si>
  <si>
    <t>000 1 06 06043 10 4000 110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</si>
  <si>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</si>
  <si>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000 1 05 01021 01 1000 110</t>
  </si>
  <si>
    <t>000 1 05 03010 01 2100 110</t>
  </si>
  <si>
    <t>Единый сельскохозяйственный налог (пени по соответствующему платежу)</t>
  </si>
  <si>
    <t>000 1 06 06033 10 2100 110</t>
  </si>
  <si>
    <t> Земельный налог с организаций,обладающих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</si>
  <si>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организаций,обладающих земельным участком, расположенным в границах сельских поселений (прочие поступления)</t>
  </si>
  <si>
    <t>04228964</t>
  </si>
  <si>
    <t>60622442</t>
  </si>
  <si>
    <t>Администрация Хомутовского сельского поселения</t>
  </si>
  <si>
    <t>Бюджет Хомутовского сельского поселения Кагальницкого района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</si>
  <si>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вместные бюджеты</t>
  </si>
  <si>
    <t>Дотации бюджетам субъектов Российской Федерации и муниципальных образований</t>
  </si>
  <si>
    <t>0,00</t>
  </si>
  <si>
    <t>000 2 02 01000 00 0000 151</t>
  </si>
  <si>
    <t>000  2  02  01001  00  0000  151</t>
  </si>
  <si>
    <t>000  2  02  01001  10  0000  151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</si>
  <si>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</si>
  <si>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</si>
  <si>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</si>
  <si>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</si>
  <si>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000  2  02  04012  10  0000  151</t>
  </si>
  <si>
    <t>Функционирование высшего должностного лица субъекта Российской Федерации и органа местного самоуправления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</si>
  <si>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</si>
  <si>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</si>
  <si>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</si>
  <si>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</si>
  <si>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</si>
  <si>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</si>
  <si>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</si>
  <si>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</si>
  <si>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</si>
  <si>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</si>
  <si>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</si>
  <si>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</si>
  <si>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</si>
  <si>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</si>
  <si>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</si>
  <si>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Администрация Хомутовского  сельского поселения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</si>
  <si>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</si>
  <si>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</si>
  <si>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</si>
  <si>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</si>
  <si>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</si>
  <si>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</si>
  <si>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</si>
  <si>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персаналу, за исключением фонда оплаты труда</t>
  </si>
  <si>
    <t>Прочие выплаты</t>
  </si>
  <si>
    <t>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</si>
  <si>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</si>
  <si>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"Энергосбережение и повышение энергетической эффективности в Хомутовском сельском поселении"</t>
  </si>
  <si>
    <t>951 0104 0110000 000 000</t>
  </si>
  <si>
    <t>5600,00</t>
  </si>
  <si>
    <t>Реализация направления расходов в рамках подпрограммы "Энергосбережение и повышение энергетической эффективности в Хомутовском сельском поселении" муниципальной программы "Энергосбережение и повышение энергетической эффективности в Хомутовском сельском поселении"</t>
  </si>
  <si>
    <t>951 0104 0112700 000 000</t>
  </si>
  <si>
    <t>Прочая закупка товаров, работ, услуг для государственных (муниципальных) нужд</t>
  </si>
  <si>
    <t>951 0104 0112701 244 000</t>
  </si>
  <si>
    <t>951 0104 0112701 244 300</t>
  </si>
  <si>
    <t>951 0104 0112701 244 340</t>
  </si>
  <si>
    <t>Подпрограмма "Нормативно-методическое обеспечение и организация бюджетного процесса"</t>
  </si>
  <si>
    <t>951 0104 1020000 000 000</t>
  </si>
  <si>
    <t>Фонд оплаты труда государственных (муниципальных) органов взносы по обязательному социальному страхованию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</si>
  <si>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</si>
  <si>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</si>
  <si>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</si>
  <si>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</si>
  <si>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</si>
  <si>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</si>
  <si>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</si>
  <si>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</si>
  <si>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</si>
  <si>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951 0104 1020019 244 000</t>
  </si>
  <si>
    <t>951 0104 1020019 244 200</t>
  </si>
  <si>
    <t>951 0104 1020019 244 220</t>
  </si>
  <si>
    <t>Услуги связи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</si>
  <si>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</si>
  <si>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</si>
  <si>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</si>
  <si>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</si>
  <si>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</si>
  <si>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951 0104 1020019 244 310</t>
  </si>
  <si>
    <t>951 0104 1020019 244 340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</si>
  <si>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эффективного управления муниципальными финансами Хомутовском сельском поселении"</t>
  </si>
  <si>
    <t>951 0104 1029999 000 000</t>
  </si>
  <si>
    <t>951 0104 1029999 852 000</t>
  </si>
  <si>
    <t>951 0104 1029999 852 200</t>
  </si>
  <si>
    <t>951 0104 1029999 852 290</t>
  </si>
  <si>
    <t>Непрограммные  расходы</t>
  </si>
  <si>
    <t>200,00</t>
  </si>
  <si>
    <t>Субвенции бюджетам муниципальных образований для финансового обеспечения расходных обязательств.возникающих при выполнении государственных полномочий Российской Федерации.переданных для осуществления органам местного  самоуправления в установленном порядке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</si>
  <si>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Хомутовского сельского поселения.</t>
  </si>
  <si>
    <t>951 0113 000000 000 000</t>
  </si>
  <si>
    <t>Муниципальная  подпрограмма "Противодействие коррупции в Хомутовком сельском поселении"</t>
  </si>
  <si>
    <t>3500,00</t>
  </si>
  <si>
    <t>951 0113 0812714 000 000</t>
  </si>
  <si>
    <t>951 0113 0812714 244 000</t>
  </si>
  <si>
    <t>951 0113 0812714 244 200</t>
  </si>
  <si>
    <t>951 0113 0812714 244 226</t>
  </si>
  <si>
    <t>Муниципальная подпрограмма "Профилактика экстремизма и терроризма в Хомутовском  сельском поселении"</t>
  </si>
  <si>
    <t>951 0113 0820000 000 000</t>
  </si>
  <si>
    <t>3000,00</t>
  </si>
  <si>
    <t>Расходы на мероприятия информационно-пропогандисткого напрвления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противодействие преступности"</t>
  </si>
  <si>
    <t>951 0113 0822715 000 000</t>
  </si>
  <si>
    <t>951 013 0822715 244 000</t>
  </si>
  <si>
    <t>951 0113 0812715 244 200</t>
  </si>
  <si>
    <t>951 0113 0812715 244 220</t>
  </si>
  <si>
    <t>951 0113 0812715 244 226</t>
  </si>
  <si>
    <t>Муниципальная подпрограмма "Комплексные меры противодействия злоупотреблению наркотиками и их незаконному обороту"</t>
  </si>
  <si>
    <t>951 0113 0830000 000 000</t>
  </si>
  <si>
    <t>Расходы на мероприятия информационно-пропогандисткого напрвления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противодействие преступности"</t>
  </si>
  <si>
    <t>951 0113 0832716 000 000</t>
  </si>
  <si>
    <t>951 0113 0832716 244 000</t>
  </si>
  <si>
    <t>951 0113 0832716 244 200</t>
  </si>
  <si>
    <t>951 0113 0832716 244 220</t>
  </si>
  <si>
    <t>951 0113 0832716 244 226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</si>
  <si>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</si>
  <si>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>951 0113 9992725 000 000</t>
  </si>
  <si>
    <t>951 0113 9992725 244 000</t>
  </si>
  <si>
    <t>951 0113 9992725 244 200</t>
  </si>
  <si>
    <t>951 0113 9992725 244 220</t>
  </si>
  <si>
    <t>951 0113 9992725 244 226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</si>
  <si>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</si>
  <si>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</si>
  <si>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</t>
  </si>
  <si>
    <t>951 0203 0013600 997 300</t>
  </si>
  <si>
    <t>951 0203 0013600 997 340</t>
  </si>
  <si>
    <t>951 0203 0020000 000 000</t>
  </si>
  <si>
    <t> Центральный аппарат</t>
  </si>
  <si>
    <t>951 0203 0020400 000 000</t>
  </si>
  <si>
    <t>Фонд оплаты труда и страховые взносы</t>
  </si>
  <si>
    <t>951 0203 0020400 121 000</t>
  </si>
  <si>
    <t>951 0203 0020400 121 200</t>
  </si>
  <si>
    <t>951 0203 0020400 121 210</t>
  </si>
  <si>
    <t>951 0203 0020400 997 211</t>
  </si>
  <si>
    <t>951 0203 0020400 121 213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</si>
  <si>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</si>
  <si>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</si>
  <si>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"Пожарная безопасность"</t>
  </si>
  <si>
    <t>951 0309 0210000 000 000</t>
  </si>
  <si>
    <t>Мероприятия по обеспечению пожарной безопасности в раммках подпрограммы"Пожарная безопасность 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</si>
  <si>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951 0309 0212702 000 000</t>
  </si>
  <si>
    <t>951 0309 0212702 244 000</t>
  </si>
  <si>
    <t>951 0309 0212702 244 300</t>
  </si>
  <si>
    <t>951 0309 0212702 244 340</t>
  </si>
  <si>
    <t>Подпрограмма "Защита от черезвучайных ситуаций"</t>
  </si>
  <si>
    <t>951 0309 0220000 000 000</t>
  </si>
  <si>
    <t>29900,00</t>
  </si>
  <si>
    <t>Мероприятия по черезвычайной ситуации в раммках подпрограммы"Защита от чрезвычайных ситуаций 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</si>
  <si>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951 0309 0222703 000 000</t>
  </si>
  <si>
    <t>951 0309 0222703 244 000</t>
  </si>
  <si>
    <t>951 0309 0222703 244 200</t>
  </si>
  <si>
    <t>951 0309 0222703 244 220</t>
  </si>
  <si>
    <t>951 0309 0222703 244 226</t>
  </si>
  <si>
    <t>Подпрограмма "Обеспечение безопасности на воде"</t>
  </si>
  <si>
    <t>951 0309 0230000 000 000</t>
  </si>
  <si>
    <t>Мероприятия по обеспечению безопасности на воде в раммках подпрограммы "Обеспечение безопасности на воде"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</si>
  <si>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951 0309 0232704 000 000</t>
  </si>
  <si>
    <t>951 0309 0222704 244 226</t>
  </si>
  <si>
    <t>Подпрограмма "Обучение должностных лиц и специалистов ГОЧС муниципального образования Хомутовское сельское поселение"</t>
  </si>
  <si>
    <t>951 0309 0240000 000 000</t>
  </si>
  <si>
    <t>Мероприятия по обучению персонала по программам пожарно-технического минимума  в раммках подпрограммы  "Обучение должностных лиц и специалистов ГОЧС муниципального образования Хомутовское сельское поселение"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</si>
  <si>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951 0309 0222705 244 200</t>
  </si>
  <si>
    <t>951 0309 0222705 244 220</t>
  </si>
  <si>
    <t>951 0309 0222705 244 226</t>
  </si>
  <si>
    <t>951 0309 7950500 977 226</t>
  </si>
  <si>
    <t> Национальная экономика</t>
  </si>
  <si>
    <t>Межбюджетные трансферты другим бюджетам бюджетной системы Российской Федерации на  исполнение переданных полномочий в рамках  непрограммных расходов муниципальных органов Хомутовского сельского поселения</t>
  </si>
  <si>
    <t>Безвоздмезные перечисления бюджетам</t>
  </si>
  <si>
    <t>Перечисления другим бюджетам бюджетной системы Российской Федерации</t>
  </si>
  <si>
    <t>951 0400 9998510 540 251</t>
  </si>
  <si>
    <t>Дорожное хозяйство (дорожные фонды</t>
  </si>
  <si>
    <t>Подпрограмма "Развитие улично-дорожной сети Хомутовского сельского поселения"</t>
  </si>
  <si>
    <t>951 0409 0310000 000 000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</si>
  <si>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</si>
  <si>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951 0409 0312706 000 000</t>
  </si>
  <si>
    <t>951 0409 0312706 244 000</t>
  </si>
  <si>
    <t>951 0409 0312706 244 200</t>
  </si>
  <si>
    <t>951 0409 0312706 244 220</t>
  </si>
  <si>
    <t>951 0409 0312706 244 225</t>
  </si>
  <si>
    <t>951 0409 0312706 244 226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</si>
  <si>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</si>
  <si>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</si>
  <si>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</si>
  <si>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</si>
  <si>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</si>
  <si>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951 0409 7950100 244 226</t>
  </si>
  <si>
    <t>951 0409 7950100 244 300</t>
  </si>
  <si>
    <t>951 0409 7950100 244 310</t>
  </si>
  <si>
    <t>Другие вопросы в области национальной экономики</t>
  </si>
  <si>
    <t>Межбюджетные трансферты  другим бюджетам бюджетной системы российской Федерации на исполнение переданных полномочий в рамках непрограммных расходов муниципальных органов Хомутовского сельского поселения</t>
  </si>
  <si>
    <t>951 0412 9998520 000 000</t>
  </si>
  <si>
    <t>951 0412 9998520 540 200</t>
  </si>
  <si>
    <t>951 0412 9998520 540 250</t>
  </si>
  <si>
    <t>Перечисления другим бюджетам бюджетной системы Российской Федкрации</t>
  </si>
  <si>
    <t>951 0412 9998520 540 251</t>
  </si>
  <si>
    <t>Расходы на предоставление  субсидий на возмещение части платы граждан  за услуги водоснабжения</t>
  </si>
  <si>
    <t>951 0502 9992727 000 000</t>
  </si>
  <si>
    <t>Субсидии юридическим лицам ( кроме некоммерческим организациям), индивидуальным предпринимателям, физическим лицам</t>
  </si>
  <si>
    <t>951 0502 9992727 810 000</t>
  </si>
  <si>
    <t>951 0502 9992727 810 200</t>
  </si>
  <si>
    <t>Безвоздмезные перечисления организациям</t>
  </si>
  <si>
    <t>951 0502 9992727 810 240</t>
  </si>
  <si>
    <t>Безвоздмезные перечисления организациям, за исключением государственных и муниципальных организаций</t>
  </si>
  <si>
    <t>951 0502 9992727 810 242</t>
  </si>
  <si>
    <t> Благоустройство</t>
  </si>
  <si>
    <t>951 0503 0110000 000 000</t>
  </si>
  <si>
    <t xml:space="preserve"> Реализация направления расходов в рамках подпрограммы "Энергосбережение и повышение энергетической эффективности в Хомутовском сельском поселении" муниципальной программы"Энергосбережение и повышение энергетической эффективности в Хомутовском сельском поселении"</t>
  </si>
  <si>
    <t>951 0503 0112701 000 000</t>
  </si>
  <si>
    <t>951 0503 0112701 244 000</t>
  </si>
  <si>
    <t>951 0503 0112701 244 200</t>
  </si>
  <si>
    <t>951 0503 0112701 244 220</t>
  </si>
  <si>
    <t>951 0503 0112701 244 225</t>
  </si>
  <si>
    <t>Подпрограмма "Благоустройство территории Хомутовского сельского поселения"</t>
  </si>
  <si>
    <t>951 0503 0510000 000 000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</si>
  <si>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</si>
  <si>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951 0503 0512708 000 000</t>
  </si>
  <si>
    <t>951 0503 0512708 244 000</t>
  </si>
  <si>
    <t>951 0503 0512708 244 200</t>
  </si>
  <si>
    <t>951 0503 0512708 244 220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</si>
  <si>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</si>
  <si>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951 0503 0512709 000 000</t>
  </si>
  <si>
    <t>951 0503 0512709 244 000</t>
  </si>
  <si>
    <t>951 0503 0512709 244 200</t>
  </si>
  <si>
    <t>951 0503 0512709 244 220</t>
  </si>
  <si>
    <t>951 0503 0512709 244 225</t>
  </si>
  <si>
    <t>Расходы на прочие 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</si>
  <si>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951 0503 0512710 000 000</t>
  </si>
  <si>
    <t>951 0503 0512710 244 000</t>
  </si>
  <si>
    <t>951 0503 0512710 244 200</t>
  </si>
  <si>
    <t>951 0503 0512710 244 220</t>
  </si>
  <si>
    <t>951 0503 0512710 244 225</t>
  </si>
  <si>
    <t>951 0503 0512710 244 226</t>
  </si>
  <si>
    <t>951 0503 0512710 244 300</t>
  </si>
  <si>
    <t>951 0503 0512710 244 340</t>
  </si>
  <si>
    <t>Культура, кинематография</t>
  </si>
  <si>
    <t xml:space="preserve">951 0800 0000000 000 000 </t>
  </si>
  <si>
    <t>Культура</t>
  </si>
  <si>
    <t xml:space="preserve">951 0801 0000000 000 000 </t>
  </si>
  <si>
    <t>Муниципальная подпрограмма Хомутовского сельского поселения "Развитие учреждений культуры Хомутовского сельского поселения"</t>
  </si>
  <si>
    <t>951 0801 0610000 000 000</t>
  </si>
  <si>
    <t>951 0801 0610059 611 000</t>
  </si>
  <si>
    <t>951 0801 0610059 611 200</t>
  </si>
  <si>
    <t>Безвозмездные перечисления организациям</t>
  </si>
  <si>
    <t>951 0801 0610059 611 240</t>
  </si>
  <si>
    <t xml:space="preserve">Безвозмездные перечисления  государственным и муниципальным организациям </t>
  </si>
  <si>
    <t>951 0801 0610059 611 241</t>
  </si>
  <si>
    <t>Межбюджетные трансферты  другим бюджетам бюджетной системы Российской Федерации на исполнение переданных полномочий в рамках непрограммных расходов муниципальных органов Хомутовского сельского поселения</t>
  </si>
  <si>
    <t>Физическая культура и спорт</t>
  </si>
  <si>
    <t xml:space="preserve">Физическая культура </t>
  </si>
  <si>
    <t>Муниципальная программа Хомутовского сельского поселения  "Развитие физической  культуры  и спорта в Хомутовском сельском поселении"</t>
  </si>
  <si>
    <t>951 1101 0710000 000 000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</si>
  <si>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</si>
  <si>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>951 1101 0712713 000 000</t>
  </si>
  <si>
    <t>951 1101 0712713 244 000</t>
  </si>
  <si>
    <t>951 1101 0712713 244 200</t>
  </si>
  <si>
    <t>951 1101 0712713 244 290</t>
  </si>
  <si>
    <t>951 1101 0712713 244 300</t>
  </si>
  <si>
    <t>951 1101 0712713 244 310</t>
  </si>
  <si>
    <t>Результат исполнения бюджета (дефицит / профицит)</t>
  </si>
  <si>
    <t>Глава Хомутовского ельского поселения</t>
  </si>
  <si>
    <t>179400,00</t>
  </si>
  <si>
    <t>951 0104 1029999 851 290</t>
  </si>
  <si>
    <t>951 0104 1029999 851 200</t>
  </si>
  <si>
    <t>951 0104 1029999 851 000</t>
  </si>
  <si>
    <t>Резервный фонд Администрации Хомутовского сельского поселения</t>
  </si>
  <si>
    <t>000 1 05 01011 01 3000 110</t>
  </si>
  <si>
    <t>000 1 06 01030 10 2000 110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</si>
  <si>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</si>
  <si>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 xml:space="preserve"> Налог на имущество физических лиц, взимаемый по ставкам, применяемым к объектам налогообложения, расположенным в границах поселений </t>
  </si>
  <si>
    <t>Прочая закупка товаров, работ и услуг для обеспечения государственных (муниципальных) нужд</t>
  </si>
  <si>
    <t>951 0104 8990000 000 000</t>
  </si>
  <si>
    <t>951 0104 8997200 000 000</t>
  </si>
  <si>
    <t>951 0104 8997239 000 000</t>
  </si>
  <si>
    <t>951 0104 8997239 240 000</t>
  </si>
  <si>
    <t>951 0104 8997239 240 300</t>
  </si>
  <si>
    <t>951 0104 8997239 240 340</t>
  </si>
  <si>
    <t>951 0107 0000000 000 000</t>
  </si>
  <si>
    <t>Обеспечение проведения выборов и референдумов</t>
  </si>
  <si>
    <t>Проведение выборов</t>
  </si>
  <si>
    <t>Проведение выбор главы муниципального образования в рамках непрограммных расходов муниципальных органов Хомутовского сельского поселения</t>
  </si>
  <si>
    <t>951 0107 9930000 000 000</t>
  </si>
  <si>
    <t>951 0107 9939000 000 000</t>
  </si>
  <si>
    <t>Специальные расходы</t>
  </si>
  <si>
    <t>951 0107 9939038 880 000</t>
  </si>
  <si>
    <t>951 0107 9939038 880 200</t>
  </si>
  <si>
    <t>951 0107 9939038 880 290</t>
  </si>
  <si>
    <t>951 0113 0810000 000 000</t>
  </si>
  <si>
    <t>Расходы на мероприятия информационно-пропогандистского напрвления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противодействие преступности"</t>
  </si>
  <si>
    <t>951 0309 0232704 244 000</t>
  </si>
  <si>
    <t>951 0309 0232704 244 300</t>
  </si>
  <si>
    <t>Поступление нефинансовыф активов</t>
  </si>
  <si>
    <t>951 0309 0232704 244 340</t>
  </si>
  <si>
    <t>951 0309 0242700 000 000</t>
  </si>
  <si>
    <t>951 0309 0242705 244 000</t>
  </si>
  <si>
    <t>951 0400 9990000 000 000</t>
  </si>
  <si>
    <t>951 0409 0312700 000 000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</si>
  <si>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</si>
  <si>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951 0409 0312723 000 000</t>
  </si>
  <si>
    <t>951 0409 0312723 244 000</t>
  </si>
  <si>
    <t>951 0409 0312723 244 200</t>
  </si>
  <si>
    <t>951 0409 0312723 244 220</t>
  </si>
  <si>
    <t>951 0409 0312723 244 225</t>
  </si>
  <si>
    <t>Софинансирование по расходам  на ремонт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</si>
  <si>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951 0409 0312724 000 000</t>
  </si>
  <si>
    <t>951 0409 0312724 244 000</t>
  </si>
  <si>
    <t>951 0409 0312724 244 200</t>
  </si>
  <si>
    <t>951 0409 0312724 244 220</t>
  </si>
  <si>
    <t>951 0409 0312724 244 225</t>
  </si>
  <si>
    <t>951 0503 0512708 244 223</t>
  </si>
  <si>
    <t>-1269900</t>
  </si>
  <si>
    <t>Л.Н.Ковалевская</t>
  </si>
  <si>
    <t>О.В.Шекерук</t>
  </si>
  <si>
    <t>01</t>
  </si>
  <si>
    <t>фя</t>
  </si>
  <si>
    <t>Главн.спец. по бух.уч. и отчетности</t>
  </si>
  <si>
    <t>М.Н.Паваляева</t>
  </si>
  <si>
    <t>марта</t>
  </si>
  <si>
    <t>01.03.2015</t>
  </si>
  <si>
    <t>000 1 06 01030 10 40000 110</t>
  </si>
  <si>
    <t> Земельный налог с физических лиц,обладающих земельным участком, расположенным в границах сельских поселений (пени по соответствующему платежу)</t>
  </si>
  <si>
    <t>-281680,81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</si>
</sst>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7.5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thin"/>
    </border>
    <border>
      <left style="thin"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hair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8" fillId="34" borderId="11" xfId="0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34" borderId="13" xfId="0" applyNumberFormat="1" applyFont="1" applyFill="1" applyBorder="1" applyAlignment="1">
      <alignment horizontal="center"/>
    </xf>
    <xf numFmtId="2" fontId="8" fillId="34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" fontId="8" fillId="34" borderId="34" xfId="0" applyNumberFormat="1" applyFont="1" applyFill="1" applyBorder="1" applyAlignment="1">
      <alignment horizontal="center"/>
    </xf>
    <xf numFmtId="4" fontId="8" fillId="34" borderId="33" xfId="0" applyNumberFormat="1" applyFont="1" applyFill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3" fillId="34" borderId="36" xfId="0" applyNumberFormat="1" applyFont="1" applyFill="1" applyBorder="1" applyAlignment="1">
      <alignment horizontal="center" vertical="top" shrinkToFit="1"/>
    </xf>
    <xf numFmtId="2" fontId="3" fillId="34" borderId="37" xfId="0" applyNumberFormat="1" applyFont="1" applyFill="1" applyBorder="1" applyAlignment="1">
      <alignment horizontal="center" vertical="top" shrinkToFit="1"/>
    </xf>
    <xf numFmtId="2" fontId="3" fillId="34" borderId="19" xfId="0" applyNumberFormat="1" applyFont="1" applyFill="1" applyBorder="1" applyAlignment="1">
      <alignment horizontal="center" vertical="top" shrinkToFit="1"/>
    </xf>
    <xf numFmtId="2" fontId="3" fillId="34" borderId="33" xfId="0" applyNumberFormat="1" applyFont="1" applyFill="1" applyBorder="1" applyAlignment="1">
      <alignment horizontal="center" vertical="top" shrinkToFit="1"/>
    </xf>
    <xf numFmtId="2" fontId="3" fillId="34" borderId="32" xfId="0" applyNumberFormat="1" applyFont="1" applyFill="1" applyBorder="1" applyAlignment="1">
      <alignment horizontal="center" vertical="top" shrinkToFit="1"/>
    </xf>
    <xf numFmtId="0" fontId="9" fillId="34" borderId="38" xfId="0" applyFont="1" applyFill="1" applyBorder="1" applyAlignment="1">
      <alignment vertical="top" wrapText="1"/>
    </xf>
    <xf numFmtId="0" fontId="9" fillId="34" borderId="39" xfId="0" applyFont="1" applyFill="1" applyBorder="1" applyAlignment="1">
      <alignment vertical="top" wrapText="1"/>
    </xf>
    <xf numFmtId="49" fontId="3" fillId="34" borderId="27" xfId="0" applyNumberFormat="1" applyFont="1" applyFill="1" applyBorder="1" applyAlignment="1">
      <alignment horizontal="center" vertical="top" shrinkToFit="1"/>
    </xf>
    <xf numFmtId="49" fontId="3" fillId="34" borderId="18" xfId="0" applyNumberFormat="1" applyFont="1" applyFill="1" applyBorder="1" applyAlignment="1">
      <alignment horizontal="center" vertical="top" shrinkToFit="1"/>
    </xf>
    <xf numFmtId="49" fontId="3" fillId="34" borderId="33" xfId="0" applyNumberFormat="1" applyFont="1" applyFill="1" applyBorder="1" applyAlignment="1">
      <alignment horizontal="center" vertical="top" shrinkToFit="1"/>
    </xf>
    <xf numFmtId="0" fontId="9" fillId="33" borderId="38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49" fontId="3" fillId="33" borderId="2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33" xfId="0" applyNumberFormat="1" applyFont="1" applyFill="1" applyBorder="1" applyAlignment="1">
      <alignment horizontal="center" vertical="top" shrinkToFit="1"/>
    </xf>
    <xf numFmtId="2" fontId="3" fillId="33" borderId="36" xfId="0" applyNumberFormat="1" applyFont="1" applyFill="1" applyBorder="1" applyAlignment="1">
      <alignment horizontal="center" vertical="top" shrinkToFit="1"/>
    </xf>
    <xf numFmtId="2" fontId="3" fillId="33" borderId="37" xfId="0" applyNumberFormat="1" applyFont="1" applyFill="1" applyBorder="1" applyAlignment="1">
      <alignment horizontal="center" vertical="top" shrinkToFit="1"/>
    </xf>
    <xf numFmtId="2" fontId="3" fillId="33" borderId="19" xfId="0" applyNumberFormat="1" applyFont="1" applyFill="1" applyBorder="1" applyAlignment="1">
      <alignment horizontal="center" vertical="top" shrinkToFit="1"/>
    </xf>
    <xf numFmtId="2" fontId="3" fillId="33" borderId="33" xfId="0" applyNumberFormat="1" applyFont="1" applyFill="1" applyBorder="1" applyAlignment="1">
      <alignment horizontal="center" vertical="top" shrinkToFit="1"/>
    </xf>
    <xf numFmtId="2" fontId="3" fillId="33" borderId="32" xfId="0" applyNumberFormat="1" applyFont="1" applyFill="1" applyBorder="1" applyAlignment="1">
      <alignment horizontal="center" vertical="top" shrinkToFit="1"/>
    </xf>
    <xf numFmtId="0" fontId="9" fillId="0" borderId="10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49" fontId="3" fillId="0" borderId="27" xfId="0" applyNumberFormat="1" applyFont="1" applyBorder="1" applyAlignment="1">
      <alignment horizontal="center" vertical="top" shrinkToFit="1"/>
    </xf>
    <xf numFmtId="49" fontId="3" fillId="0" borderId="18" xfId="0" applyNumberFormat="1" applyFont="1" applyBorder="1" applyAlignment="1">
      <alignment horizontal="center" vertical="top" shrinkToFit="1"/>
    </xf>
    <xf numFmtId="49" fontId="3" fillId="0" borderId="20" xfId="0" applyNumberFormat="1" applyFont="1" applyBorder="1" applyAlignment="1">
      <alignment horizontal="center" vertical="top" shrinkToFit="1"/>
    </xf>
    <xf numFmtId="2" fontId="3" fillId="0" borderId="36" xfId="0" applyNumberFormat="1" applyFont="1" applyBorder="1" applyAlignment="1">
      <alignment horizontal="center" vertical="top" shrinkToFit="1"/>
    </xf>
    <xf numFmtId="2" fontId="3" fillId="0" borderId="37" xfId="0" applyNumberFormat="1" applyFont="1" applyBorder="1" applyAlignment="1">
      <alignment horizontal="center" vertical="top" shrinkToFi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33" xfId="0" applyNumberFormat="1" applyFont="1" applyBorder="1" applyAlignment="1">
      <alignment horizontal="center" vertical="top" shrinkToFit="1"/>
    </xf>
    <xf numFmtId="2" fontId="3" fillId="0" borderId="32" xfId="0" applyNumberFormat="1" applyFont="1" applyBorder="1" applyAlignment="1">
      <alignment horizontal="center" vertical="top" shrinkToFit="1"/>
    </xf>
    <xf numFmtId="49" fontId="3" fillId="34" borderId="20" xfId="0" applyNumberFormat="1" applyFont="1" applyFill="1" applyBorder="1" applyAlignment="1">
      <alignment horizontal="center" vertical="top" shrinkToFit="1"/>
    </xf>
    <xf numFmtId="0" fontId="9" fillId="0" borderId="38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top" shrinkToFit="1"/>
    </xf>
    <xf numFmtId="2" fontId="3" fillId="0" borderId="41" xfId="0" applyNumberFormat="1" applyFont="1" applyBorder="1" applyAlignment="1">
      <alignment horizontal="center" vertical="top" shrinkToFit="1"/>
    </xf>
    <xf numFmtId="49" fontId="3" fillId="0" borderId="42" xfId="0" applyNumberFormat="1" applyFont="1" applyBorder="1" applyAlignment="1">
      <alignment horizontal="center" vertical="top" shrinkToFit="1"/>
    </xf>
    <xf numFmtId="49" fontId="3" fillId="0" borderId="37" xfId="0" applyNumberFormat="1" applyFont="1" applyBorder="1" applyAlignment="1">
      <alignment horizontal="center" vertical="top" shrinkToFit="1"/>
    </xf>
    <xf numFmtId="49" fontId="3" fillId="0" borderId="19" xfId="0" applyNumberFormat="1" applyFont="1" applyBorder="1" applyAlignment="1">
      <alignment horizontal="center" vertical="top" shrinkToFit="1"/>
    </xf>
    <xf numFmtId="49" fontId="3" fillId="0" borderId="36" xfId="0" applyNumberFormat="1" applyFont="1" applyBorder="1" applyAlignment="1">
      <alignment horizontal="center" vertical="top" shrinkToFit="1"/>
    </xf>
    <xf numFmtId="2" fontId="3" fillId="0" borderId="43" xfId="0" applyNumberFormat="1" applyFont="1" applyBorder="1" applyAlignment="1">
      <alignment horizontal="center" vertical="top" shrinkToFit="1"/>
    </xf>
    <xf numFmtId="2" fontId="3" fillId="0" borderId="44" xfId="0" applyNumberFormat="1" applyFont="1" applyBorder="1" applyAlignment="1">
      <alignment horizontal="center" vertical="top" shrinkToFit="1"/>
    </xf>
    <xf numFmtId="2" fontId="3" fillId="0" borderId="26" xfId="0" applyNumberFormat="1" applyFont="1" applyBorder="1" applyAlignment="1">
      <alignment horizontal="center" vertical="top" shrinkToFit="1"/>
    </xf>
    <xf numFmtId="2" fontId="3" fillId="0" borderId="15" xfId="0" applyNumberFormat="1" applyFont="1" applyBorder="1" applyAlignment="1">
      <alignment horizontal="center" vertical="top" shrinkToFit="1"/>
    </xf>
    <xf numFmtId="2" fontId="3" fillId="0" borderId="45" xfId="0" applyNumberFormat="1" applyFont="1" applyBorder="1" applyAlignment="1">
      <alignment horizontal="center" vertical="top" shrinkToFit="1"/>
    </xf>
    <xf numFmtId="2" fontId="3" fillId="0" borderId="46" xfId="0" applyNumberFormat="1" applyFont="1" applyBorder="1" applyAlignment="1">
      <alignment horizontal="center"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2" fontId="3" fillId="0" borderId="13" xfId="0" applyNumberFormat="1" applyFont="1" applyBorder="1" applyAlignment="1">
      <alignment horizontal="center" vertical="top" shrinkToFit="1"/>
    </xf>
    <xf numFmtId="2" fontId="3" fillId="0" borderId="18" xfId="0" applyNumberFormat="1" applyFont="1" applyBorder="1" applyAlignment="1">
      <alignment horizontal="center" vertical="top" shrinkToFit="1"/>
    </xf>
    <xf numFmtId="2" fontId="3" fillId="0" borderId="34" xfId="0" applyNumberFormat="1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4" xfId="0" applyFont="1" applyBorder="1" applyAlignment="1">
      <alignment horizontal="left"/>
    </xf>
    <xf numFmtId="49" fontId="3" fillId="0" borderId="5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49" fontId="3" fillId="0" borderId="15" xfId="0" applyNumberFormat="1" applyFont="1" applyBorder="1" applyAlignment="1">
      <alignment horizontal="center" shrinkToFi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shrinkToFit="1"/>
    </xf>
    <xf numFmtId="0" fontId="9" fillId="0" borderId="58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49" fontId="3" fillId="33" borderId="36" xfId="0" applyNumberFormat="1" applyFont="1" applyFill="1" applyBorder="1" applyAlignment="1">
      <alignment horizontal="center" vertical="top" shrinkToFit="1"/>
    </xf>
    <xf numFmtId="49" fontId="3" fillId="33" borderId="37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0" fontId="9" fillId="0" borderId="60" xfId="0" applyFont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9" fillId="0" borderId="53" xfId="0" applyFont="1" applyBorder="1" applyAlignment="1">
      <alignment horizontal="left" wrapText="1"/>
    </xf>
    <xf numFmtId="0" fontId="9" fillId="33" borderId="10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 shrinkToFit="1"/>
    </xf>
    <xf numFmtId="2" fontId="3" fillId="0" borderId="33" xfId="0" applyNumberFormat="1" applyFont="1" applyBorder="1" applyAlignment="1">
      <alignment horizontal="center" shrinkToFit="1"/>
    </xf>
    <xf numFmtId="2" fontId="12" fillId="0" borderId="20" xfId="0" applyNumberFormat="1" applyFont="1" applyBorder="1" applyAlignment="1">
      <alignment horizontal="center" shrinkToFit="1"/>
    </xf>
    <xf numFmtId="2" fontId="3" fillId="0" borderId="32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49" fontId="3" fillId="0" borderId="5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 shrinkToFit="1"/>
    </xf>
    <xf numFmtId="2" fontId="3" fillId="0" borderId="14" xfId="0" applyNumberFormat="1" applyFont="1" applyBorder="1" applyAlignment="1">
      <alignment horizontal="center" shrinkToFit="1"/>
    </xf>
    <xf numFmtId="2" fontId="3" fillId="0" borderId="13" xfId="0" applyNumberFormat="1" applyFont="1" applyBorder="1" applyAlignment="1">
      <alignment horizontal="center" shrinkToFit="1"/>
    </xf>
    <xf numFmtId="2" fontId="3" fillId="0" borderId="20" xfId="0" applyNumberFormat="1" applyFont="1" applyBorder="1" applyAlignment="1">
      <alignment horizontal="center" shrinkToFit="1"/>
    </xf>
    <xf numFmtId="2" fontId="3" fillId="0" borderId="51" xfId="0" applyNumberFormat="1" applyFont="1" applyBorder="1" applyAlignment="1">
      <alignment horizontal="center" shrinkToFit="1"/>
    </xf>
    <xf numFmtId="0" fontId="3" fillId="0" borderId="54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61" xfId="0" applyNumberFormat="1" applyFont="1" applyBorder="1" applyAlignment="1" quotePrefix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3" xfId="0" applyFont="1" applyBorder="1" applyAlignment="1" quotePrefix="1">
      <alignment horizontal="center"/>
    </xf>
    <xf numFmtId="0" fontId="3" fillId="0" borderId="4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8" xfId="0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2" fontId="3" fillId="0" borderId="65" xfId="0" applyNumberFormat="1" applyFont="1" applyBorder="1" applyAlignment="1">
      <alignment horizontal="center"/>
    </xf>
    <xf numFmtId="2" fontId="3" fillId="0" borderId="6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2" fontId="3" fillId="0" borderId="67" xfId="0" applyNumberFormat="1" applyFont="1" applyBorder="1" applyAlignment="1" quotePrefix="1">
      <alignment horizontal="center" shrinkToFit="1"/>
    </xf>
    <xf numFmtId="2" fontId="3" fillId="0" borderId="68" xfId="0" applyNumberFormat="1" applyFont="1" applyBorder="1" applyAlignment="1" quotePrefix="1">
      <alignment horizontal="center" shrinkToFit="1"/>
    </xf>
    <xf numFmtId="2" fontId="3" fillId="0" borderId="23" xfId="0" applyNumberFormat="1" applyFont="1" applyBorder="1" applyAlignment="1" quotePrefix="1">
      <alignment horizontal="center" shrinkToFit="1"/>
    </xf>
    <xf numFmtId="0" fontId="3" fillId="0" borderId="19" xfId="0" applyFont="1" applyBorder="1" applyAlignment="1">
      <alignment horizontal="center" vertical="top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49" fontId="12" fillId="0" borderId="33" xfId="0" applyNumberFormat="1" applyFont="1" applyBorder="1" applyAlignment="1">
      <alignment horizontal="center" shrinkToFit="1"/>
    </xf>
    <xf numFmtId="0" fontId="7" fillId="0" borderId="4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61" xfId="0" applyNumberFormat="1" applyFont="1" applyBorder="1" applyAlignment="1">
      <alignment horizontal="center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6"/>
  <sheetViews>
    <sheetView view="pageBreakPreview" zoomScaleSheetLayoutView="100" zoomScalePageLayoutView="0" workbookViewId="0" topLeftCell="A1">
      <selection activeCell="CO13" sqref="CO13:DF13"/>
    </sheetView>
  </sheetViews>
  <sheetFormatPr defaultColWidth="0.875" defaultRowHeight="12.75"/>
  <cols>
    <col min="1" max="27" width="0.875" style="1" customWidth="1"/>
    <col min="28" max="28" width="8.375" style="1" customWidth="1"/>
    <col min="29" max="40" width="0.875" style="1" customWidth="1"/>
    <col min="41" max="41" width="2.25390625" style="1" customWidth="1"/>
    <col min="42" max="16384" width="0.875" style="1" customWidth="1"/>
  </cols>
  <sheetData>
    <row r="1" spans="60:116" ht="12">
      <c r="BH1" s="12"/>
      <c r="BI1" s="12"/>
      <c r="BJ1" s="12"/>
      <c r="BK1" s="12"/>
      <c r="BL1" s="12" t="s">
        <v>272</v>
      </c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3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3"/>
    </row>
    <row r="2" spans="20:110" ht="15" customHeight="1" thickBot="1">
      <c r="T2" s="136" t="s">
        <v>24</v>
      </c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O2" s="147" t="s">
        <v>7</v>
      </c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9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44</v>
      </c>
      <c r="CO3" s="120" t="s">
        <v>25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2"/>
    </row>
    <row r="4" spans="41:110" s="2" customFormat="1" ht="15" customHeight="1">
      <c r="AO4" s="4" t="s">
        <v>12</v>
      </c>
      <c r="AP4" s="144" t="s">
        <v>601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6">
        <v>20</v>
      </c>
      <c r="BO4" s="146"/>
      <c r="BP4" s="146"/>
      <c r="BQ4" s="146"/>
      <c r="BR4" s="150" t="s">
        <v>238</v>
      </c>
      <c r="BS4" s="150"/>
      <c r="BT4" s="150"/>
      <c r="BU4" s="2" t="s">
        <v>13</v>
      </c>
      <c r="CM4" s="4" t="s">
        <v>8</v>
      </c>
      <c r="CO4" s="123" t="s">
        <v>602</v>
      </c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5"/>
    </row>
    <row r="5" spans="1:110" s="2" customFormat="1" ht="14.25" customHeight="1">
      <c r="A5" s="2" t="s">
        <v>37</v>
      </c>
      <c r="CM5" s="4" t="s">
        <v>9</v>
      </c>
      <c r="CO5" s="123" t="s">
        <v>292</v>
      </c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5"/>
    </row>
    <row r="6" spans="1:110" s="2" customFormat="1" ht="12.75" customHeight="1">
      <c r="A6" s="2" t="s">
        <v>38</v>
      </c>
      <c r="S6" s="131" t="s">
        <v>294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M6" s="4" t="s">
        <v>36</v>
      </c>
      <c r="CO6" s="123" t="s">
        <v>78</v>
      </c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5"/>
    </row>
    <row r="7" spans="1:110" s="2" customFormat="1" ht="20.25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5" t="s">
        <v>295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M7" s="4" t="s">
        <v>271</v>
      </c>
      <c r="CO7" s="123" t="s">
        <v>293</v>
      </c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5"/>
    </row>
    <row r="8" spans="1:110" s="2" customFormat="1" ht="15" customHeight="1">
      <c r="A8" s="2" t="s">
        <v>32</v>
      </c>
      <c r="CM8" s="4"/>
      <c r="CO8" s="123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5"/>
    </row>
    <row r="9" spans="1:110" s="2" customFormat="1" ht="15" customHeight="1" thickBot="1">
      <c r="A9" s="2" t="s">
        <v>33</v>
      </c>
      <c r="CO9" s="132" t="s">
        <v>10</v>
      </c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4"/>
    </row>
    <row r="10" spans="1:110" s="3" customFormat="1" ht="25.5" customHeight="1">
      <c r="A10" s="119" t="s">
        <v>26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</row>
    <row r="11" spans="1:110" ht="33" customHeight="1">
      <c r="A11" s="143" t="s"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 t="s">
        <v>1</v>
      </c>
      <c r="AD11" s="126"/>
      <c r="AE11" s="126"/>
      <c r="AF11" s="126"/>
      <c r="AG11" s="126"/>
      <c r="AH11" s="126"/>
      <c r="AI11" s="126" t="s">
        <v>39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 t="s">
        <v>34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 t="s">
        <v>2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 t="s">
        <v>3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7"/>
    </row>
    <row r="12" spans="1:110" s="10" customFormat="1" ht="12" customHeight="1" thickBot="1">
      <c r="A12" s="137">
        <v>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>
        <v>2</v>
      </c>
      <c r="AD12" s="129"/>
      <c r="AE12" s="129"/>
      <c r="AF12" s="129"/>
      <c r="AG12" s="129"/>
      <c r="AH12" s="129"/>
      <c r="AI12" s="129">
        <v>3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>
        <v>4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8">
        <v>5</v>
      </c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>
        <v>6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30"/>
    </row>
    <row r="13" spans="1:110" ht="15" customHeight="1">
      <c r="A13" s="138" t="s">
        <v>27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151" t="s">
        <v>5</v>
      </c>
      <c r="AD13" s="152"/>
      <c r="AE13" s="152"/>
      <c r="AF13" s="152"/>
      <c r="AG13" s="152"/>
      <c r="AH13" s="152"/>
      <c r="AI13" s="152" t="s">
        <v>6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95">
        <f>SUM(BC15,BC93)</f>
        <v>6504100</v>
      </c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7"/>
      <c r="BW13" s="117">
        <f>SUM(BW15,BW93)</f>
        <v>515002.06</v>
      </c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98">
        <f>BC13-BW13</f>
        <v>5989097.94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9"/>
    </row>
    <row r="14" spans="1:110" ht="15" customHeight="1">
      <c r="A14" s="140" t="s">
        <v>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1"/>
      <c r="AC14" s="153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09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1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3"/>
    </row>
    <row r="15" spans="1:110" ht="26.25" customHeight="1">
      <c r="A15" s="154" t="s">
        <v>45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5"/>
      <c r="AC15" s="92" t="s">
        <v>134</v>
      </c>
      <c r="AD15" s="93"/>
      <c r="AE15" s="93"/>
      <c r="AF15" s="93"/>
      <c r="AG15" s="93"/>
      <c r="AH15" s="93"/>
      <c r="AI15" s="93" t="s">
        <v>185</v>
      </c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114">
        <f>SUM(BC16,BC27,BC33,BC54,BC76,BC80,BC84,BC88)</f>
        <v>4199100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6"/>
      <c r="BW15" s="117">
        <f>SUM(BW16,BW27,BW33,BW54,BW76,BW80,BW84,BW88)</f>
        <v>416102.06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>
        <f aca="true" t="shared" si="0" ref="CO15:CO22">BC15-BW15</f>
        <v>3782997.94</v>
      </c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8"/>
    </row>
    <row r="16" spans="1:110" ht="24" customHeight="1">
      <c r="A16" s="101" t="s">
        <v>46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92" t="s">
        <v>134</v>
      </c>
      <c r="AD16" s="93"/>
      <c r="AE16" s="93"/>
      <c r="AF16" s="93"/>
      <c r="AG16" s="93"/>
      <c r="AH16" s="93"/>
      <c r="AI16" s="103" t="s">
        <v>186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95">
        <f>BC17</f>
        <v>973300</v>
      </c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98">
        <f>BW17+BW22</f>
        <v>91240.5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>
        <f t="shared" si="0"/>
        <v>882059.5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9"/>
    </row>
    <row r="17" spans="1:110" ht="21.75" customHeight="1">
      <c r="A17" s="101" t="s">
        <v>47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92" t="s">
        <v>134</v>
      </c>
      <c r="AD17" s="93"/>
      <c r="AE17" s="93"/>
      <c r="AF17" s="93"/>
      <c r="AG17" s="93"/>
      <c r="AH17" s="93"/>
      <c r="AI17" s="108" t="s">
        <v>187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7"/>
      <c r="BC17" s="95">
        <f>BC18</f>
        <v>973300</v>
      </c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8">
        <v>91140.5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>
        <f t="shared" si="0"/>
        <v>882159.5</v>
      </c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9"/>
    </row>
    <row r="18" spans="1:110" ht="55.5" customHeight="1">
      <c r="A18" s="101" t="s">
        <v>48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2"/>
      <c r="AC18" s="92" t="s">
        <v>134</v>
      </c>
      <c r="AD18" s="93"/>
      <c r="AE18" s="93"/>
      <c r="AF18" s="93"/>
      <c r="AG18" s="93"/>
      <c r="AH18" s="93"/>
      <c r="AI18" s="108" t="s">
        <v>188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7"/>
      <c r="BC18" s="98">
        <v>973300</v>
      </c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>
        <v>89147.2</v>
      </c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>
        <f t="shared" si="0"/>
        <v>884152.8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9"/>
    </row>
    <row r="19" spans="1:110" s="14" customFormat="1" ht="59.25" customHeight="1" hidden="1">
      <c r="A19" s="80" t="s">
        <v>48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82" t="s">
        <v>134</v>
      </c>
      <c r="AD19" s="83"/>
      <c r="AE19" s="83"/>
      <c r="AF19" s="83"/>
      <c r="AG19" s="83"/>
      <c r="AH19" s="83"/>
      <c r="AI19" s="156" t="s">
        <v>189</v>
      </c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88">
        <v>0</v>
      </c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>
        <v>0</v>
      </c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>
        <f t="shared" si="0"/>
        <v>0</v>
      </c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9"/>
    </row>
    <row r="20" spans="1:110" s="14" customFormat="1" ht="29.25" customHeight="1" hidden="1">
      <c r="A20" s="80" t="s">
        <v>241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82" t="s">
        <v>134</v>
      </c>
      <c r="AD20" s="83"/>
      <c r="AE20" s="83"/>
      <c r="AF20" s="83"/>
      <c r="AG20" s="83"/>
      <c r="AH20" s="83"/>
      <c r="AI20" s="84" t="s">
        <v>190</v>
      </c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8">
        <v>0</v>
      </c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>
        <v>0</v>
      </c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>
        <f>BC20-BW20</f>
        <v>0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9"/>
    </row>
    <row r="21" spans="1:110" ht="26.25" customHeight="1" hidden="1">
      <c r="A21" s="101" t="s">
        <v>241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92" t="s">
        <v>134</v>
      </c>
      <c r="AD21" s="93"/>
      <c r="AE21" s="93"/>
      <c r="AF21" s="93"/>
      <c r="AG21" s="93"/>
      <c r="AH21" s="93"/>
      <c r="AI21" s="103" t="s">
        <v>191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98">
        <v>0</v>
      </c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>
        <v>0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>
        <f t="shared" si="0"/>
        <v>0</v>
      </c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9"/>
    </row>
    <row r="22" spans="1:110" ht="44.25" customHeight="1">
      <c r="A22" s="101" t="s">
        <v>177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05" t="s">
        <v>134</v>
      </c>
      <c r="AD22" s="106"/>
      <c r="AE22" s="106"/>
      <c r="AF22" s="106"/>
      <c r="AG22" s="106"/>
      <c r="AH22" s="107"/>
      <c r="AI22" s="108" t="s">
        <v>192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7"/>
      <c r="BC22" s="95">
        <v>0</v>
      </c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7"/>
      <c r="BW22" s="98">
        <v>100</v>
      </c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>
        <f t="shared" si="0"/>
        <v>-100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104"/>
    </row>
    <row r="23" spans="1:110" s="14" customFormat="1" ht="64.5" customHeight="1" hidden="1">
      <c r="A23" s="80" t="s">
        <v>243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2" t="s">
        <v>134</v>
      </c>
      <c r="AD23" s="83"/>
      <c r="AE23" s="83"/>
      <c r="AF23" s="83"/>
      <c r="AG23" s="83"/>
      <c r="AH23" s="83"/>
      <c r="AI23" s="84" t="s">
        <v>274</v>
      </c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8">
        <v>0</v>
      </c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0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>
        <v>0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9"/>
    </row>
    <row r="24" spans="1:110" s="14" customFormat="1" ht="55.5" customHeight="1" hidden="1">
      <c r="A24" s="80" t="s">
        <v>243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82" t="s">
        <v>134</v>
      </c>
      <c r="AD24" s="83"/>
      <c r="AE24" s="83"/>
      <c r="AF24" s="83"/>
      <c r="AG24" s="83"/>
      <c r="AH24" s="83"/>
      <c r="AI24" s="84" t="s">
        <v>242</v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8">
        <v>0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>
        <v>0</v>
      </c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>
        <v>0</v>
      </c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9"/>
    </row>
    <row r="25" spans="1:116" s="14" customFormat="1" ht="45" customHeight="1">
      <c r="A25" s="75" t="s">
        <v>177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134</v>
      </c>
      <c r="AD25" s="78"/>
      <c r="AE25" s="78"/>
      <c r="AF25" s="78"/>
      <c r="AG25" s="78"/>
      <c r="AH25" s="78"/>
      <c r="AI25" s="79" t="s">
        <v>193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3">
        <v>0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>
        <v>100</v>
      </c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95">
        <f>BC25-BW25</f>
        <v>-100</v>
      </c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104"/>
      <c r="DG25" s="66"/>
      <c r="DH25" s="66"/>
      <c r="DI25" s="66"/>
      <c r="DJ25" s="66"/>
      <c r="DK25" s="66"/>
      <c r="DL25" s="66"/>
    </row>
    <row r="26" spans="1:110" s="14" customFormat="1" ht="43.5" customHeight="1" hidden="1">
      <c r="A26" s="80" t="s">
        <v>177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82" t="s">
        <v>134</v>
      </c>
      <c r="AD26" s="83"/>
      <c r="AE26" s="83"/>
      <c r="AF26" s="83"/>
      <c r="AG26" s="83"/>
      <c r="AH26" s="83"/>
      <c r="AI26" s="84" t="s">
        <v>244</v>
      </c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8">
        <v>0</v>
      </c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>
        <v>0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>
        <f aca="true" t="shared" si="1" ref="CO26:CO32">BC26-BW26</f>
        <v>0</v>
      </c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9"/>
    </row>
    <row r="27" spans="1:110" ht="36.75" customHeight="1">
      <c r="A27" s="101" t="s">
        <v>246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92" t="s">
        <v>134</v>
      </c>
      <c r="AD27" s="93"/>
      <c r="AE27" s="93"/>
      <c r="AF27" s="93"/>
      <c r="AG27" s="93"/>
      <c r="AH27" s="93"/>
      <c r="AI27" s="103" t="s">
        <v>245</v>
      </c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98">
        <f>BC28</f>
        <v>909500</v>
      </c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>
        <f>BW28</f>
        <v>120425.70999999999</v>
      </c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>
        <f t="shared" si="1"/>
        <v>789074.29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9"/>
    </row>
    <row r="28" spans="1:110" ht="36" customHeight="1">
      <c r="A28" s="101" t="s">
        <v>248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2"/>
      <c r="AC28" s="92" t="s">
        <v>134</v>
      </c>
      <c r="AD28" s="93"/>
      <c r="AE28" s="93"/>
      <c r="AF28" s="93"/>
      <c r="AG28" s="93"/>
      <c r="AH28" s="93"/>
      <c r="AI28" s="103" t="s">
        <v>247</v>
      </c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98">
        <f>BC29+BC30+BC31+BC32</f>
        <v>909500</v>
      </c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>
        <f>BW29+BW30+BW31+BW32</f>
        <v>120425.70999999999</v>
      </c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>
        <f t="shared" si="1"/>
        <v>789074.29</v>
      </c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9"/>
    </row>
    <row r="29" spans="1:110" ht="36" customHeight="1">
      <c r="A29" s="101" t="s">
        <v>248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92" t="s">
        <v>134</v>
      </c>
      <c r="AD29" s="93"/>
      <c r="AE29" s="93"/>
      <c r="AF29" s="93"/>
      <c r="AG29" s="93"/>
      <c r="AH29" s="93"/>
      <c r="AI29" s="103" t="s">
        <v>249</v>
      </c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98">
        <v>278100</v>
      </c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>
        <v>45379.35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>
        <f t="shared" si="1"/>
        <v>232720.65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9"/>
    </row>
    <row r="30" spans="1:110" ht="91.5" customHeight="1">
      <c r="A30" s="101" t="s">
        <v>296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92" t="s">
        <v>134</v>
      </c>
      <c r="AD30" s="93"/>
      <c r="AE30" s="93"/>
      <c r="AF30" s="93"/>
      <c r="AG30" s="93"/>
      <c r="AH30" s="93"/>
      <c r="AI30" s="103" t="s">
        <v>250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98">
        <v>10400</v>
      </c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>
        <v>1085.68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>
        <f t="shared" si="1"/>
        <v>9314.32</v>
      </c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9"/>
    </row>
    <row r="31" spans="1:110" ht="69" customHeight="1">
      <c r="A31" s="101" t="s">
        <v>253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2"/>
      <c r="AC31" s="92" t="s">
        <v>134</v>
      </c>
      <c r="AD31" s="93"/>
      <c r="AE31" s="93"/>
      <c r="AF31" s="93"/>
      <c r="AG31" s="93"/>
      <c r="AH31" s="93"/>
      <c r="AI31" s="103" t="s">
        <v>251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98">
        <v>609200</v>
      </c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>
        <v>78979.26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>
        <f t="shared" si="1"/>
        <v>530220.74</v>
      </c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9"/>
    </row>
    <row r="32" spans="1:110" ht="69.75" customHeight="1">
      <c r="A32" s="101" t="s">
        <v>254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92" t="s">
        <v>134</v>
      </c>
      <c r="AD32" s="93"/>
      <c r="AE32" s="93"/>
      <c r="AF32" s="93"/>
      <c r="AG32" s="93"/>
      <c r="AH32" s="93"/>
      <c r="AI32" s="103" t="s">
        <v>252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8">
        <v>11800</v>
      </c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>
        <v>-5018.58</v>
      </c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>
        <f t="shared" si="1"/>
        <v>16818.58</v>
      </c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9"/>
    </row>
    <row r="33" spans="1:110" ht="18.75" customHeight="1">
      <c r="A33" s="101" t="s">
        <v>49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92" t="s">
        <v>134</v>
      </c>
      <c r="AD33" s="93"/>
      <c r="AE33" s="93"/>
      <c r="AF33" s="93"/>
      <c r="AG33" s="93"/>
      <c r="AH33" s="93"/>
      <c r="AI33" s="103" t="s">
        <v>194</v>
      </c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95">
        <f>BC34</f>
        <v>87100</v>
      </c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7"/>
      <c r="BW33" s="98">
        <f>BW34</f>
        <v>18802.8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>
        <f aca="true" t="shared" si="2" ref="CO33:CO79">BC33-BW33</f>
        <v>68297.2</v>
      </c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9"/>
    </row>
    <row r="34" spans="1:110" ht="34.5" customHeight="1">
      <c r="A34" s="101" t="s">
        <v>50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92" t="s">
        <v>134</v>
      </c>
      <c r="AD34" s="93"/>
      <c r="AE34" s="93"/>
      <c r="AF34" s="93"/>
      <c r="AG34" s="93"/>
      <c r="AH34" s="93"/>
      <c r="AI34" s="103" t="s">
        <v>195</v>
      </c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95">
        <f>BC35</f>
        <v>87100</v>
      </c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98">
        <f>BW35</f>
        <v>18802.8</v>
      </c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>
        <f t="shared" si="2"/>
        <v>68297.2</v>
      </c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9"/>
    </row>
    <row r="35" spans="1:110" ht="49.5" customHeight="1">
      <c r="A35" s="101" t="s">
        <v>51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92" t="s">
        <v>134</v>
      </c>
      <c r="AD35" s="93"/>
      <c r="AE35" s="93"/>
      <c r="AF35" s="93"/>
      <c r="AG35" s="93"/>
      <c r="AH35" s="93"/>
      <c r="AI35" s="103" t="s">
        <v>196</v>
      </c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95">
        <f>BC36</f>
        <v>87100</v>
      </c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98">
        <f>BW36</f>
        <v>18802.8</v>
      </c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>
        <f t="shared" si="2"/>
        <v>68297.2</v>
      </c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9"/>
    </row>
    <row r="36" spans="1:110" ht="36.75" customHeight="1">
      <c r="A36" s="101" t="s">
        <v>51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92" t="s">
        <v>134</v>
      </c>
      <c r="AD36" s="93"/>
      <c r="AE36" s="93"/>
      <c r="AF36" s="93"/>
      <c r="AG36" s="93"/>
      <c r="AH36" s="93"/>
      <c r="AI36" s="103" t="s">
        <v>197</v>
      </c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95">
        <v>87100</v>
      </c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98">
        <v>18802.8</v>
      </c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>
        <f t="shared" si="2"/>
        <v>68297.2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9"/>
    </row>
    <row r="37" spans="1:116" s="14" customFormat="1" ht="24.75" customHeight="1">
      <c r="A37" s="75" t="s">
        <v>51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134</v>
      </c>
      <c r="AD37" s="78"/>
      <c r="AE37" s="78"/>
      <c r="AF37" s="78"/>
      <c r="AG37" s="78"/>
      <c r="AH37" s="78"/>
      <c r="AI37" s="79" t="s">
        <v>198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0">
        <v>0</v>
      </c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2"/>
      <c r="BW37" s="73">
        <v>17998.31</v>
      </c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>
        <f t="shared" si="2"/>
        <v>-17998.31</v>
      </c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4"/>
      <c r="DG37" s="66"/>
      <c r="DH37" s="66"/>
      <c r="DI37" s="66"/>
      <c r="DJ37" s="66"/>
      <c r="DK37" s="66"/>
      <c r="DL37" s="66"/>
    </row>
    <row r="38" spans="1:116" s="14" customFormat="1" ht="19.5" customHeight="1" hidden="1">
      <c r="A38" s="75" t="s">
        <v>51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77" t="s">
        <v>134</v>
      </c>
      <c r="AD38" s="78"/>
      <c r="AE38" s="78"/>
      <c r="AF38" s="78"/>
      <c r="AG38" s="78"/>
      <c r="AH38" s="78"/>
      <c r="AI38" s="79" t="s">
        <v>275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0">
        <v>0</v>
      </c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2"/>
      <c r="BW38" s="73">
        <v>0</v>
      </c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>
        <f t="shared" si="2"/>
        <v>0</v>
      </c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4"/>
      <c r="DG38" s="66"/>
      <c r="DH38" s="66"/>
      <c r="DI38" s="66"/>
      <c r="DJ38" s="66"/>
      <c r="DK38" s="66"/>
      <c r="DL38" s="66"/>
    </row>
    <row r="39" spans="1:116" s="14" customFormat="1" ht="36.75" customHeight="1">
      <c r="A39" s="75" t="s">
        <v>51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134</v>
      </c>
      <c r="AD39" s="78"/>
      <c r="AE39" s="78"/>
      <c r="AF39" s="78"/>
      <c r="AG39" s="78"/>
      <c r="AH39" s="78"/>
      <c r="AI39" s="79" t="s">
        <v>276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0">
        <v>0</v>
      </c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73">
        <v>354.48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>BC39-BW39</f>
        <v>-354.48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4"/>
      <c r="DG39" s="66"/>
      <c r="DH39" s="66"/>
      <c r="DI39" s="66"/>
      <c r="DJ39" s="66"/>
      <c r="DK39" s="66"/>
      <c r="DL39" s="66"/>
    </row>
    <row r="40" spans="1:116" s="14" customFormat="1" ht="42" customHeight="1">
      <c r="A40" s="75" t="s">
        <v>51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134</v>
      </c>
      <c r="AD40" s="78"/>
      <c r="AE40" s="78"/>
      <c r="AF40" s="78"/>
      <c r="AG40" s="78"/>
      <c r="AH40" s="78"/>
      <c r="AI40" s="79" t="s">
        <v>550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0">
        <v>0</v>
      </c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2"/>
      <c r="BW40" s="73">
        <v>450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>
        <f>BC40-BW40</f>
        <v>-450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4"/>
      <c r="DG40" s="66"/>
      <c r="DH40" s="66"/>
      <c r="DI40" s="66"/>
      <c r="DJ40" s="66"/>
      <c r="DK40" s="66"/>
      <c r="DL40" s="66"/>
    </row>
    <row r="41" spans="1:116" s="14" customFormat="1" ht="39.75" customHeight="1">
      <c r="A41" s="75" t="s">
        <v>52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134</v>
      </c>
      <c r="AD41" s="78"/>
      <c r="AE41" s="78"/>
      <c r="AF41" s="78"/>
      <c r="AG41" s="78"/>
      <c r="AH41" s="78"/>
      <c r="AI41" s="79" t="s">
        <v>255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0">
        <v>0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2"/>
      <c r="BW41" s="73">
        <v>0.01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>
        <f t="shared" si="2"/>
        <v>-0.01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4"/>
      <c r="DG41" s="66"/>
      <c r="DH41" s="66"/>
      <c r="DI41" s="66"/>
      <c r="DJ41" s="66"/>
      <c r="DK41" s="66"/>
      <c r="DL41" s="66"/>
    </row>
    <row r="42" spans="1:110" s="14" customFormat="1" ht="23.25" customHeight="1" hidden="1">
      <c r="A42" s="80" t="s">
        <v>52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82" t="s">
        <v>134</v>
      </c>
      <c r="AD42" s="83"/>
      <c r="AE42" s="83"/>
      <c r="AF42" s="83"/>
      <c r="AG42" s="83"/>
      <c r="AH42" s="83"/>
      <c r="AI42" s="84" t="s">
        <v>199</v>
      </c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5">
        <v>0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7"/>
      <c r="BW42" s="88">
        <v>0</v>
      </c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>
        <f t="shared" si="2"/>
        <v>0</v>
      </c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9"/>
    </row>
    <row r="43" spans="1:110" s="14" customFormat="1" ht="21.75" customHeight="1" hidden="1">
      <c r="A43" s="80" t="s">
        <v>52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2" t="s">
        <v>134</v>
      </c>
      <c r="AD43" s="83"/>
      <c r="AE43" s="83"/>
      <c r="AF43" s="83"/>
      <c r="AG43" s="83"/>
      <c r="AH43" s="83"/>
      <c r="AI43" s="84" t="s">
        <v>286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>
        <v>0</v>
      </c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7"/>
      <c r="BW43" s="88">
        <v>0</v>
      </c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>
        <f>BC43-BW43</f>
        <v>0</v>
      </c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9"/>
    </row>
    <row r="44" spans="1:110" s="14" customFormat="1" ht="21.75" customHeight="1" hidden="1">
      <c r="A44" s="80" t="s">
        <v>52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82" t="s">
        <v>134</v>
      </c>
      <c r="AD44" s="83"/>
      <c r="AE44" s="83"/>
      <c r="AF44" s="83"/>
      <c r="AG44" s="83"/>
      <c r="AH44" s="83"/>
      <c r="AI44" s="84" t="s">
        <v>256</v>
      </c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>
        <v>0</v>
      </c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7"/>
      <c r="BW44" s="88">
        <v>0</v>
      </c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>
        <f t="shared" si="2"/>
        <v>0</v>
      </c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9"/>
    </row>
    <row r="45" spans="1:110" s="14" customFormat="1" ht="23.25" customHeight="1" hidden="1">
      <c r="A45" s="80" t="s">
        <v>257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82" t="s">
        <v>134</v>
      </c>
      <c r="AD45" s="83"/>
      <c r="AE45" s="83"/>
      <c r="AF45" s="83"/>
      <c r="AG45" s="83"/>
      <c r="AH45" s="83"/>
      <c r="AI45" s="84" t="s">
        <v>200</v>
      </c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5">
        <v>0</v>
      </c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7"/>
      <c r="BW45" s="88">
        <v>0</v>
      </c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>
        <f t="shared" si="2"/>
        <v>0</v>
      </c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9"/>
    </row>
    <row r="46" spans="1:110" s="14" customFormat="1" ht="27" customHeight="1" hidden="1">
      <c r="A46" s="80" t="s">
        <v>181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82" t="s">
        <v>134</v>
      </c>
      <c r="AD46" s="83"/>
      <c r="AE46" s="83"/>
      <c r="AF46" s="83"/>
      <c r="AG46" s="83"/>
      <c r="AH46" s="83"/>
      <c r="AI46" s="84" t="s">
        <v>201</v>
      </c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>
        <v>0</v>
      </c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7"/>
      <c r="BW46" s="88">
        <v>0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>
        <f t="shared" si="2"/>
        <v>0</v>
      </c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9"/>
    </row>
    <row r="47" spans="1:110" s="14" customFormat="1" ht="26.25" customHeight="1" hidden="1">
      <c r="A47" s="80" t="s">
        <v>181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134</v>
      </c>
      <c r="AD47" s="83"/>
      <c r="AE47" s="83"/>
      <c r="AF47" s="83"/>
      <c r="AG47" s="83"/>
      <c r="AH47" s="83"/>
      <c r="AI47" s="84" t="s">
        <v>277</v>
      </c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5">
        <v>0</v>
      </c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8">
        <v>0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>
        <f>BC47-BW47</f>
        <v>0</v>
      </c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9"/>
    </row>
    <row r="48" spans="1:110" s="14" customFormat="1" ht="25.5" customHeight="1" hidden="1">
      <c r="A48" s="80" t="s">
        <v>259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134</v>
      </c>
      <c r="AD48" s="83"/>
      <c r="AE48" s="83"/>
      <c r="AF48" s="83"/>
      <c r="AG48" s="83"/>
      <c r="AH48" s="83"/>
      <c r="AI48" s="84" t="s">
        <v>258</v>
      </c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5">
        <v>0</v>
      </c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7"/>
      <c r="BW48" s="88">
        <v>0</v>
      </c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>
        <f t="shared" si="2"/>
        <v>0</v>
      </c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9"/>
    </row>
    <row r="49" spans="1:110" s="14" customFormat="1" ht="26.25" customHeight="1" hidden="1">
      <c r="A49" s="80" t="s">
        <v>181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134</v>
      </c>
      <c r="AD49" s="83"/>
      <c r="AE49" s="83"/>
      <c r="AF49" s="83"/>
      <c r="AG49" s="83"/>
      <c r="AH49" s="83"/>
      <c r="AI49" s="84" t="s">
        <v>202</v>
      </c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5">
        <v>0</v>
      </c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88">
        <v>0</v>
      </c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>
        <f>BC49-BW49</f>
        <v>0</v>
      </c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9"/>
    </row>
    <row r="50" spans="1:110" s="14" customFormat="1" ht="24" customHeight="1" hidden="1">
      <c r="A50" s="80" t="s">
        <v>123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 t="s">
        <v>134</v>
      </c>
      <c r="AD50" s="83"/>
      <c r="AE50" s="83"/>
      <c r="AF50" s="83"/>
      <c r="AG50" s="83"/>
      <c r="AH50" s="83"/>
      <c r="AI50" s="84" t="s">
        <v>203</v>
      </c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5">
        <v>0</v>
      </c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/>
      <c r="BW50" s="88">
        <v>0</v>
      </c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>
        <f t="shared" si="2"/>
        <v>0</v>
      </c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9"/>
    </row>
    <row r="51" spans="1:110" s="14" customFormat="1" ht="26.25" customHeight="1" hidden="1">
      <c r="A51" s="80" t="s">
        <v>123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 t="s">
        <v>134</v>
      </c>
      <c r="AD51" s="83"/>
      <c r="AE51" s="83"/>
      <c r="AF51" s="83"/>
      <c r="AG51" s="83"/>
      <c r="AH51" s="83"/>
      <c r="AI51" s="84" t="s">
        <v>204</v>
      </c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5">
        <v>0</v>
      </c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7"/>
      <c r="BW51" s="88">
        <v>0</v>
      </c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>
        <f t="shared" si="2"/>
        <v>0</v>
      </c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9"/>
    </row>
    <row r="52" spans="1:110" s="14" customFormat="1" ht="18.75" customHeight="1" hidden="1">
      <c r="A52" s="80" t="s">
        <v>123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2" t="s">
        <v>134</v>
      </c>
      <c r="AD52" s="83"/>
      <c r="AE52" s="83"/>
      <c r="AF52" s="83"/>
      <c r="AG52" s="83"/>
      <c r="AH52" s="83"/>
      <c r="AI52" s="84" t="s">
        <v>278</v>
      </c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5">
        <v>0</v>
      </c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7"/>
      <c r="BW52" s="88">
        <v>0</v>
      </c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>
        <f>BC52-BW52</f>
        <v>0</v>
      </c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9"/>
    </row>
    <row r="53" spans="1:110" s="14" customFormat="1" ht="30" customHeight="1" hidden="1">
      <c r="A53" s="80" t="s">
        <v>288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134</v>
      </c>
      <c r="AD53" s="83"/>
      <c r="AE53" s="83"/>
      <c r="AF53" s="83"/>
      <c r="AG53" s="83"/>
      <c r="AH53" s="83"/>
      <c r="AI53" s="84" t="s">
        <v>287</v>
      </c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5">
        <v>0</v>
      </c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88">
        <v>0</v>
      </c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>
        <f>BC53-BW53</f>
        <v>0</v>
      </c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9"/>
    </row>
    <row r="54" spans="1:110" ht="15" customHeight="1">
      <c r="A54" s="101" t="s">
        <v>53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92" t="s">
        <v>134</v>
      </c>
      <c r="AD54" s="93"/>
      <c r="AE54" s="93"/>
      <c r="AF54" s="93"/>
      <c r="AG54" s="93"/>
      <c r="AH54" s="93"/>
      <c r="AI54" s="103" t="s">
        <v>205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95">
        <f>BC55+BC61</f>
        <v>2155600</v>
      </c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7"/>
      <c r="BW54" s="98">
        <f>BW55+BW61</f>
        <v>174205.55000000002</v>
      </c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>
        <f t="shared" si="2"/>
        <v>1981394.45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9"/>
    </row>
    <row r="55" spans="1:110" ht="19.5" customHeight="1">
      <c r="A55" s="101" t="s">
        <v>54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92" t="s">
        <v>134</v>
      </c>
      <c r="AD55" s="93"/>
      <c r="AE55" s="93"/>
      <c r="AF55" s="93"/>
      <c r="AG55" s="93"/>
      <c r="AH55" s="93"/>
      <c r="AI55" s="103" t="s">
        <v>206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95">
        <f>BC56</f>
        <v>40200</v>
      </c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7"/>
      <c r="BW55" s="98">
        <f>BW56</f>
        <v>5363.41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 t="shared" si="2"/>
        <v>34836.59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9"/>
    </row>
    <row r="56" spans="1:110" ht="48.75" customHeight="1">
      <c r="A56" s="101" t="s">
        <v>55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92" t="s">
        <v>134</v>
      </c>
      <c r="AD56" s="93"/>
      <c r="AE56" s="93"/>
      <c r="AF56" s="93"/>
      <c r="AG56" s="93"/>
      <c r="AH56" s="93"/>
      <c r="AI56" s="103" t="s">
        <v>207</v>
      </c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95">
        <v>40200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7"/>
      <c r="BW56" s="98">
        <f>BW57+BW58</f>
        <v>5363.41</v>
      </c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>
        <f t="shared" si="2"/>
        <v>34836.59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9"/>
    </row>
    <row r="57" spans="1:116" s="14" customFormat="1" ht="45" customHeight="1">
      <c r="A57" s="75" t="s">
        <v>55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134</v>
      </c>
      <c r="AD57" s="78"/>
      <c r="AE57" s="78"/>
      <c r="AF57" s="78"/>
      <c r="AG57" s="78"/>
      <c r="AH57" s="78"/>
      <c r="AI57" s="79" t="s">
        <v>208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0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2"/>
      <c r="BW57" s="73">
        <v>4830.57</v>
      </c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>
        <f>BC57-BW57</f>
        <v>-4830.57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4"/>
      <c r="DG57" s="66"/>
      <c r="DH57" s="66"/>
      <c r="DI57" s="66"/>
      <c r="DJ57" s="66"/>
      <c r="DK57" s="66"/>
      <c r="DL57" s="66"/>
    </row>
    <row r="58" spans="1:116" s="14" customFormat="1" ht="47.25" customHeight="1">
      <c r="A58" s="75" t="s">
        <v>55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134</v>
      </c>
      <c r="AD58" s="78"/>
      <c r="AE58" s="78"/>
      <c r="AF58" s="78"/>
      <c r="AG58" s="78"/>
      <c r="AH58" s="78"/>
      <c r="AI58" s="79" t="s">
        <v>551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0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2"/>
      <c r="BW58" s="73">
        <v>532.84</v>
      </c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>
        <f>BC58-BW58</f>
        <v>-532.84</v>
      </c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4"/>
      <c r="DG58" s="66"/>
      <c r="DH58" s="66"/>
      <c r="DI58" s="66"/>
      <c r="DJ58" s="66"/>
      <c r="DK58" s="66"/>
      <c r="DL58" s="66"/>
    </row>
    <row r="59" spans="1:116" s="14" customFormat="1" ht="47.25" customHeight="1">
      <c r="A59" s="75" t="s">
        <v>552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134</v>
      </c>
      <c r="AD59" s="78"/>
      <c r="AE59" s="78"/>
      <c r="AF59" s="78"/>
      <c r="AG59" s="78"/>
      <c r="AH59" s="78"/>
      <c r="AI59" s="79" t="s">
        <v>260</v>
      </c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0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2"/>
      <c r="BW59" s="73">
        <v>532.84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>
        <f>BC59-BW59</f>
        <v>-532.84</v>
      </c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4"/>
      <c r="DG59" s="66"/>
      <c r="DH59" s="66"/>
      <c r="DI59" s="66"/>
      <c r="DJ59" s="66"/>
      <c r="DK59" s="66"/>
      <c r="DL59" s="66"/>
    </row>
    <row r="60" spans="1:116" s="14" customFormat="1" ht="56.25" customHeight="1">
      <c r="A60" s="75" t="s">
        <v>553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134</v>
      </c>
      <c r="AD60" s="78"/>
      <c r="AE60" s="78"/>
      <c r="AF60" s="78"/>
      <c r="AG60" s="78"/>
      <c r="AH60" s="78"/>
      <c r="AI60" s="79" t="s">
        <v>603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0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2"/>
      <c r="BW60" s="73">
        <v>0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>
        <f>BC60-BW60</f>
        <v>0</v>
      </c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4"/>
      <c r="DG60" s="66"/>
      <c r="DH60" s="66"/>
      <c r="DI60" s="66"/>
      <c r="DJ60" s="66"/>
      <c r="DK60" s="66"/>
      <c r="DL60" s="66"/>
    </row>
    <row r="61" spans="1:110" ht="12" customHeight="1">
      <c r="A61" s="101" t="s">
        <v>56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2"/>
      <c r="AC61" s="92" t="s">
        <v>134</v>
      </c>
      <c r="AD61" s="93"/>
      <c r="AE61" s="93"/>
      <c r="AF61" s="93"/>
      <c r="AG61" s="93"/>
      <c r="AH61" s="93"/>
      <c r="AI61" s="103" t="s">
        <v>209</v>
      </c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95">
        <f>BC66+BC71</f>
        <v>2115400</v>
      </c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f>BW66+BW71</f>
        <v>168842.14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>
        <f t="shared" si="2"/>
        <v>1946557.8599999999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9"/>
    </row>
    <row r="62" spans="1:116" s="14" customFormat="1" ht="70.5" customHeight="1">
      <c r="A62" s="75" t="s">
        <v>57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134</v>
      </c>
      <c r="AD62" s="78"/>
      <c r="AE62" s="78"/>
      <c r="AF62" s="78"/>
      <c r="AG62" s="78"/>
      <c r="AH62" s="78"/>
      <c r="AI62" s="79" t="s">
        <v>210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0">
        <v>0</v>
      </c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2"/>
      <c r="BW62" s="73">
        <v>0</v>
      </c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>
        <f t="shared" si="2"/>
        <v>0</v>
      </c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4"/>
      <c r="DG62" s="66"/>
      <c r="DH62" s="66"/>
      <c r="DI62" s="66"/>
      <c r="DJ62" s="66"/>
      <c r="DK62" s="66"/>
      <c r="DL62" s="66"/>
    </row>
    <row r="63" spans="1:110" s="14" customFormat="1" ht="65.25" customHeight="1" hidden="1">
      <c r="A63" s="80" t="s">
        <v>57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2" t="s">
        <v>134</v>
      </c>
      <c r="AD63" s="83"/>
      <c r="AE63" s="83"/>
      <c r="AF63" s="83"/>
      <c r="AG63" s="83"/>
      <c r="AH63" s="83"/>
      <c r="AI63" s="84" t="s">
        <v>211</v>
      </c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5">
        <v>0</v>
      </c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7"/>
      <c r="BW63" s="88">
        <v>0</v>
      </c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>
        <f aca="true" t="shared" si="3" ref="CO63:CO72">BC63-BW63</f>
        <v>0</v>
      </c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9"/>
    </row>
    <row r="64" spans="1:110" s="14" customFormat="1" ht="66.75" customHeight="1" hidden="1">
      <c r="A64" s="80" t="s">
        <v>57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82" t="s">
        <v>134</v>
      </c>
      <c r="AD64" s="83"/>
      <c r="AE64" s="83"/>
      <c r="AF64" s="83"/>
      <c r="AG64" s="83"/>
      <c r="AH64" s="83"/>
      <c r="AI64" s="84" t="s">
        <v>212</v>
      </c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5">
        <v>0</v>
      </c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7"/>
      <c r="BW64" s="88">
        <v>0</v>
      </c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>
        <f t="shared" si="3"/>
        <v>0</v>
      </c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9"/>
    </row>
    <row r="65" spans="1:110" s="14" customFormat="1" ht="5.25" customHeight="1" hidden="1">
      <c r="A65" s="80" t="s">
        <v>57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82" t="s">
        <v>134</v>
      </c>
      <c r="AD65" s="83"/>
      <c r="AE65" s="83"/>
      <c r="AF65" s="83"/>
      <c r="AG65" s="83"/>
      <c r="AH65" s="83"/>
      <c r="AI65" s="84" t="s">
        <v>213</v>
      </c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5">
        <v>0</v>
      </c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7"/>
      <c r="BW65" s="88">
        <v>0</v>
      </c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>
        <f t="shared" si="3"/>
        <v>0</v>
      </c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9"/>
    </row>
    <row r="66" spans="1:110" ht="46.5" customHeight="1">
      <c r="A66" s="101" t="s">
        <v>57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2"/>
      <c r="AC66" s="92" t="s">
        <v>134</v>
      </c>
      <c r="AD66" s="93"/>
      <c r="AE66" s="93"/>
      <c r="AF66" s="93"/>
      <c r="AG66" s="93"/>
      <c r="AH66" s="93"/>
      <c r="AI66" s="103" t="s">
        <v>279</v>
      </c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95">
        <f>BC67</f>
        <v>33400</v>
      </c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7"/>
      <c r="BW66" s="98">
        <f>BW67</f>
        <v>152747</v>
      </c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>
        <f t="shared" si="3"/>
        <v>-119347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</row>
    <row r="67" spans="1:110" ht="66" customHeight="1">
      <c r="A67" s="101" t="s">
        <v>264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2"/>
      <c r="AC67" s="92" t="s">
        <v>134</v>
      </c>
      <c r="AD67" s="93"/>
      <c r="AE67" s="93"/>
      <c r="AF67" s="93"/>
      <c r="AG67" s="93"/>
      <c r="AH67" s="93"/>
      <c r="AI67" s="103" t="s">
        <v>280</v>
      </c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95">
        <v>33400</v>
      </c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7"/>
      <c r="BW67" s="98">
        <v>152747</v>
      </c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>
        <f t="shared" si="3"/>
        <v>-119347</v>
      </c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9"/>
    </row>
    <row r="68" spans="1:110" ht="69" customHeight="1">
      <c r="A68" s="75" t="s">
        <v>264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134</v>
      </c>
      <c r="AD68" s="78"/>
      <c r="AE68" s="78"/>
      <c r="AF68" s="78"/>
      <c r="AG68" s="78"/>
      <c r="AH68" s="78"/>
      <c r="AI68" s="79" t="s">
        <v>261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0">
        <v>0</v>
      </c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2"/>
      <c r="BW68" s="73">
        <v>151820</v>
      </c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>
        <f t="shared" si="3"/>
        <v>-151820</v>
      </c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4"/>
    </row>
    <row r="69" spans="1:110" ht="44.25" customHeight="1" hidden="1">
      <c r="A69" s="80" t="s">
        <v>290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82" t="s">
        <v>134</v>
      </c>
      <c r="AD69" s="83"/>
      <c r="AE69" s="83"/>
      <c r="AF69" s="83"/>
      <c r="AG69" s="83"/>
      <c r="AH69" s="83"/>
      <c r="AI69" s="84" t="s">
        <v>289</v>
      </c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5">
        <v>0</v>
      </c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7"/>
      <c r="BW69" s="88">
        <v>0</v>
      </c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>
        <f t="shared" si="3"/>
        <v>0</v>
      </c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9"/>
    </row>
    <row r="70" spans="1:110" ht="55.5" customHeight="1">
      <c r="A70" s="75" t="s">
        <v>291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134</v>
      </c>
      <c r="AD70" s="78"/>
      <c r="AE70" s="78"/>
      <c r="AF70" s="78"/>
      <c r="AG70" s="78"/>
      <c r="AH70" s="78"/>
      <c r="AI70" s="79" t="s">
        <v>281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0">
        <v>0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2"/>
      <c r="BW70" s="73">
        <v>927</v>
      </c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>
        <f>BC70-BW70</f>
        <v>-927</v>
      </c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4"/>
    </row>
    <row r="71" spans="1:110" ht="44.25" customHeight="1">
      <c r="A71" s="101" t="s">
        <v>264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2"/>
      <c r="AC71" s="92" t="s">
        <v>134</v>
      </c>
      <c r="AD71" s="93"/>
      <c r="AE71" s="93"/>
      <c r="AF71" s="93"/>
      <c r="AG71" s="93"/>
      <c r="AH71" s="93"/>
      <c r="AI71" s="103" t="s">
        <v>282</v>
      </c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95">
        <f>BC72</f>
        <v>2082000</v>
      </c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7"/>
      <c r="BW71" s="98">
        <f>BW72</f>
        <v>16095.14</v>
      </c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>
        <f t="shared" si="3"/>
        <v>2065904.86</v>
      </c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9"/>
    </row>
    <row r="72" spans="1:110" ht="44.25" customHeight="1">
      <c r="A72" s="101" t="s">
        <v>264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2"/>
      <c r="AC72" s="92" t="s">
        <v>134</v>
      </c>
      <c r="AD72" s="93"/>
      <c r="AE72" s="93"/>
      <c r="AF72" s="93"/>
      <c r="AG72" s="93"/>
      <c r="AH72" s="93"/>
      <c r="AI72" s="103" t="s">
        <v>283</v>
      </c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95">
        <v>2082000</v>
      </c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7"/>
      <c r="BW72" s="98">
        <v>16095.14</v>
      </c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>
        <f t="shared" si="3"/>
        <v>2065904.86</v>
      </c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9"/>
    </row>
    <row r="73" spans="1:116" s="14" customFormat="1" ht="35.25" customHeight="1" thickBot="1">
      <c r="A73" s="75" t="s">
        <v>266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134</v>
      </c>
      <c r="AD73" s="78"/>
      <c r="AE73" s="78"/>
      <c r="AF73" s="78"/>
      <c r="AG73" s="78"/>
      <c r="AH73" s="78"/>
      <c r="AI73" s="100" t="s">
        <v>262</v>
      </c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70">
        <v>0</v>
      </c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2"/>
      <c r="BW73" s="73">
        <v>15967.92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>
        <f t="shared" si="2"/>
        <v>-15967.92</v>
      </c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4"/>
      <c r="DG73" s="66"/>
      <c r="DH73" s="66"/>
      <c r="DI73" s="66"/>
      <c r="DJ73" s="66"/>
      <c r="DK73" s="66"/>
      <c r="DL73" s="66"/>
    </row>
    <row r="74" spans="1:116" s="14" customFormat="1" ht="58.5" customHeight="1">
      <c r="A74" s="75" t="s">
        <v>265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77" t="s">
        <v>134</v>
      </c>
      <c r="AD74" s="78"/>
      <c r="AE74" s="78"/>
      <c r="AF74" s="78"/>
      <c r="AG74" s="78"/>
      <c r="AH74" s="78"/>
      <c r="AI74" s="79" t="s">
        <v>263</v>
      </c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0">
        <v>0</v>
      </c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2"/>
      <c r="BW74" s="73">
        <v>127.22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>
        <f t="shared" si="2"/>
        <v>-127.22</v>
      </c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4"/>
      <c r="DG74" s="66"/>
      <c r="DH74" s="66"/>
      <c r="DI74" s="66"/>
      <c r="DJ74" s="66"/>
      <c r="DK74" s="66"/>
      <c r="DL74" s="66"/>
    </row>
    <row r="75" spans="1:110" s="14" customFormat="1" ht="55.5" customHeight="1">
      <c r="A75" s="75" t="s">
        <v>604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77" t="s">
        <v>134</v>
      </c>
      <c r="AD75" s="78"/>
      <c r="AE75" s="78"/>
      <c r="AF75" s="78"/>
      <c r="AG75" s="78"/>
      <c r="AH75" s="78"/>
      <c r="AI75" s="79" t="s">
        <v>284</v>
      </c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0">
        <v>0</v>
      </c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2"/>
      <c r="BW75" s="73">
        <v>0</v>
      </c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>
        <f>BC75-BW75</f>
        <v>0</v>
      </c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4"/>
    </row>
    <row r="76" spans="1:110" ht="15.75" customHeight="1">
      <c r="A76" s="101" t="s">
        <v>165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2"/>
      <c r="AC76" s="92" t="s">
        <v>134</v>
      </c>
      <c r="AD76" s="93"/>
      <c r="AE76" s="93"/>
      <c r="AF76" s="93"/>
      <c r="AG76" s="93"/>
      <c r="AH76" s="93"/>
      <c r="AI76" s="103" t="s">
        <v>214</v>
      </c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95">
        <f>BC77</f>
        <v>7900</v>
      </c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7"/>
      <c r="BW76" s="98">
        <f>BW77</f>
        <v>1400</v>
      </c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>
        <f t="shared" si="2"/>
        <v>6500</v>
      </c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9"/>
    </row>
    <row r="77" spans="1:110" ht="45.75" customHeight="1">
      <c r="A77" s="101" t="s">
        <v>166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2"/>
      <c r="AC77" s="92" t="s">
        <v>134</v>
      </c>
      <c r="AD77" s="93"/>
      <c r="AE77" s="93"/>
      <c r="AF77" s="93"/>
      <c r="AG77" s="93"/>
      <c r="AH77" s="93"/>
      <c r="AI77" s="103" t="s">
        <v>215</v>
      </c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95">
        <f>BC78</f>
        <v>7900</v>
      </c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7"/>
      <c r="BW77" s="98">
        <f>BW78</f>
        <v>1400</v>
      </c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>
        <f t="shared" si="2"/>
        <v>6500</v>
      </c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9"/>
    </row>
    <row r="78" spans="1:110" ht="78" customHeight="1">
      <c r="A78" s="101" t="s">
        <v>167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2"/>
      <c r="AC78" s="92" t="s">
        <v>134</v>
      </c>
      <c r="AD78" s="93"/>
      <c r="AE78" s="93"/>
      <c r="AF78" s="93"/>
      <c r="AG78" s="93"/>
      <c r="AH78" s="93"/>
      <c r="AI78" s="103" t="s">
        <v>216</v>
      </c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95">
        <v>7900</v>
      </c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7"/>
      <c r="BW78" s="98">
        <v>1400</v>
      </c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>
        <f t="shared" si="2"/>
        <v>6500</v>
      </c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9"/>
    </row>
    <row r="79" spans="1:110" ht="38.25" customHeight="1">
      <c r="A79" s="75" t="s">
        <v>167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77" t="s">
        <v>134</v>
      </c>
      <c r="AD79" s="78"/>
      <c r="AE79" s="78"/>
      <c r="AF79" s="78"/>
      <c r="AG79" s="78"/>
      <c r="AH79" s="78"/>
      <c r="AI79" s="79" t="s">
        <v>217</v>
      </c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0">
        <v>0</v>
      </c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2"/>
      <c r="BW79" s="73">
        <v>1400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>
        <f t="shared" si="2"/>
        <v>-1400</v>
      </c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4"/>
    </row>
    <row r="80" spans="1:110" ht="45.75" customHeight="1" thickBot="1">
      <c r="A80" s="90" t="s">
        <v>126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1"/>
      <c r="AC80" s="92" t="s">
        <v>134</v>
      </c>
      <c r="AD80" s="93"/>
      <c r="AE80" s="93"/>
      <c r="AF80" s="93"/>
      <c r="AG80" s="93"/>
      <c r="AH80" s="93"/>
      <c r="AI80" s="94" t="s">
        <v>182</v>
      </c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5">
        <f>BC81</f>
        <v>63200</v>
      </c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7"/>
      <c r="BW80" s="98">
        <f>BW81</f>
        <v>10027.5</v>
      </c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>
        <f aca="true" t="shared" si="4" ref="CO80:CO105">BC80-BW80</f>
        <v>53172.5</v>
      </c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9"/>
    </row>
    <row r="81" spans="1:110" ht="90" customHeight="1">
      <c r="A81" s="90" t="s">
        <v>127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2" t="s">
        <v>134</v>
      </c>
      <c r="AD81" s="93"/>
      <c r="AE81" s="93"/>
      <c r="AF81" s="93"/>
      <c r="AG81" s="93"/>
      <c r="AH81" s="93"/>
      <c r="AI81" s="103" t="s">
        <v>218</v>
      </c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95">
        <f>BC82</f>
        <v>63200</v>
      </c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7"/>
      <c r="BW81" s="98">
        <f>BW82</f>
        <v>10027.5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>
        <f t="shared" si="4"/>
        <v>53172.5</v>
      </c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9"/>
    </row>
    <row r="82" spans="1:110" ht="44.25" customHeight="1">
      <c r="A82" s="90" t="s">
        <v>285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1"/>
      <c r="AC82" s="92" t="s">
        <v>134</v>
      </c>
      <c r="AD82" s="93"/>
      <c r="AE82" s="93"/>
      <c r="AF82" s="93"/>
      <c r="AG82" s="93"/>
      <c r="AH82" s="93"/>
      <c r="AI82" s="103" t="s">
        <v>183</v>
      </c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95">
        <f>BC83</f>
        <v>63200</v>
      </c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98">
        <f>BW83</f>
        <v>10027.5</v>
      </c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>
        <f t="shared" si="4"/>
        <v>53172.5</v>
      </c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9"/>
    </row>
    <row r="83" spans="1:110" ht="45.75" customHeight="1" thickBot="1">
      <c r="A83" s="90" t="s">
        <v>285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2" t="s">
        <v>134</v>
      </c>
      <c r="AD83" s="93"/>
      <c r="AE83" s="93"/>
      <c r="AF83" s="93"/>
      <c r="AG83" s="93"/>
      <c r="AH83" s="93"/>
      <c r="AI83" s="94" t="s">
        <v>184</v>
      </c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5">
        <v>63200</v>
      </c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98">
        <v>10027.5</v>
      </c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>
        <f t="shared" si="4"/>
        <v>53172.5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9"/>
    </row>
    <row r="84" spans="1:110" ht="33" customHeight="1" hidden="1" thickBot="1">
      <c r="A84" s="162" t="s">
        <v>178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3"/>
      <c r="AC84" s="82" t="s">
        <v>134</v>
      </c>
      <c r="AD84" s="83"/>
      <c r="AE84" s="83"/>
      <c r="AF84" s="83"/>
      <c r="AG84" s="83"/>
      <c r="AH84" s="83"/>
      <c r="AI84" s="164" t="s">
        <v>219</v>
      </c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85">
        <v>0</v>
      </c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7"/>
      <c r="BW84" s="88">
        <v>0</v>
      </c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>
        <f t="shared" si="4"/>
        <v>0</v>
      </c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9"/>
    </row>
    <row r="85" spans="1:110" ht="27.75" customHeight="1" hidden="1" thickBot="1">
      <c r="A85" s="162" t="s">
        <v>179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3"/>
      <c r="AC85" s="82" t="s">
        <v>134</v>
      </c>
      <c r="AD85" s="83"/>
      <c r="AE85" s="83"/>
      <c r="AF85" s="83"/>
      <c r="AG85" s="83"/>
      <c r="AH85" s="83"/>
      <c r="AI85" s="164" t="s">
        <v>220</v>
      </c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85">
        <v>0</v>
      </c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8">
        <v>0</v>
      </c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>
        <f t="shared" si="4"/>
        <v>0</v>
      </c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9"/>
    </row>
    <row r="86" spans="1:110" s="14" customFormat="1" ht="15" customHeight="1" hidden="1" thickBot="1">
      <c r="A86" s="162" t="s">
        <v>180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3"/>
      <c r="AC86" s="82" t="s">
        <v>134</v>
      </c>
      <c r="AD86" s="83"/>
      <c r="AE86" s="83"/>
      <c r="AF86" s="83"/>
      <c r="AG86" s="83"/>
      <c r="AH86" s="83"/>
      <c r="AI86" s="164" t="s">
        <v>240</v>
      </c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85">
        <v>0</v>
      </c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88">
        <v>0</v>
      </c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>
        <f t="shared" si="4"/>
        <v>0</v>
      </c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9"/>
    </row>
    <row r="87" spans="1:110" s="14" customFormat="1" ht="18.75" customHeight="1" hidden="1" thickBot="1">
      <c r="A87" s="162" t="s">
        <v>239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3"/>
      <c r="AC87" s="82" t="s">
        <v>134</v>
      </c>
      <c r="AD87" s="83"/>
      <c r="AE87" s="83"/>
      <c r="AF87" s="83"/>
      <c r="AG87" s="83"/>
      <c r="AH87" s="83"/>
      <c r="AI87" s="164" t="s">
        <v>221</v>
      </c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85">
        <v>0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7"/>
      <c r="BW87" s="88">
        <v>0</v>
      </c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>
        <v>0</v>
      </c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9"/>
    </row>
    <row r="88" spans="1:110" ht="27.75" customHeight="1" thickBot="1">
      <c r="A88" s="90" t="s">
        <v>125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1"/>
      <c r="AC88" s="92" t="s">
        <v>134</v>
      </c>
      <c r="AD88" s="93"/>
      <c r="AE88" s="93"/>
      <c r="AF88" s="93"/>
      <c r="AG88" s="93"/>
      <c r="AH88" s="93"/>
      <c r="AI88" s="94" t="s">
        <v>222</v>
      </c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5">
        <f>BC91</f>
        <v>2500</v>
      </c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7"/>
      <c r="BW88" s="98">
        <f>BW91</f>
        <v>0</v>
      </c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>
        <f t="shared" si="4"/>
        <v>2500</v>
      </c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9"/>
    </row>
    <row r="89" spans="1:110" s="14" customFormat="1" ht="18.75" customHeight="1" hidden="1" thickBot="1">
      <c r="A89" s="162" t="s">
        <v>233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3"/>
      <c r="AC89" s="82" t="s">
        <v>134</v>
      </c>
      <c r="AD89" s="83"/>
      <c r="AE89" s="83"/>
      <c r="AF89" s="83"/>
      <c r="AG89" s="83"/>
      <c r="AH89" s="83"/>
      <c r="AI89" s="164" t="s">
        <v>232</v>
      </c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85">
        <v>0</v>
      </c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7"/>
      <c r="BW89" s="88">
        <v>0</v>
      </c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>
        <f t="shared" si="4"/>
        <v>0</v>
      </c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9"/>
    </row>
    <row r="90" spans="1:110" s="14" customFormat="1" ht="25.5" customHeight="1" hidden="1" thickBot="1">
      <c r="A90" s="162" t="s">
        <v>235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3"/>
      <c r="AC90" s="82" t="s">
        <v>134</v>
      </c>
      <c r="AD90" s="83"/>
      <c r="AE90" s="83"/>
      <c r="AF90" s="83"/>
      <c r="AG90" s="83"/>
      <c r="AH90" s="83"/>
      <c r="AI90" s="164" t="s">
        <v>234</v>
      </c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85">
        <v>0</v>
      </c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7"/>
      <c r="BW90" s="88">
        <v>0</v>
      </c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>
        <f t="shared" si="4"/>
        <v>0</v>
      </c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9"/>
    </row>
    <row r="91" spans="1:110" ht="50.25" customHeight="1" thickBot="1">
      <c r="A91" s="90" t="s">
        <v>236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1"/>
      <c r="AC91" s="92" t="s">
        <v>134</v>
      </c>
      <c r="AD91" s="93"/>
      <c r="AE91" s="93"/>
      <c r="AF91" s="93"/>
      <c r="AG91" s="93"/>
      <c r="AH91" s="93"/>
      <c r="AI91" s="94" t="s">
        <v>223</v>
      </c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5">
        <f>BC92</f>
        <v>2500</v>
      </c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7"/>
      <c r="BW91" s="98">
        <f>BW92</f>
        <v>0</v>
      </c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>
        <f t="shared" si="4"/>
        <v>2500</v>
      </c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9"/>
    </row>
    <row r="92" spans="1:110" ht="57.75" customHeight="1" thickBot="1">
      <c r="A92" s="90" t="s">
        <v>237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1"/>
      <c r="AC92" s="92" t="s">
        <v>134</v>
      </c>
      <c r="AD92" s="93"/>
      <c r="AE92" s="93"/>
      <c r="AF92" s="93"/>
      <c r="AG92" s="93"/>
      <c r="AH92" s="93"/>
      <c r="AI92" s="94" t="s">
        <v>224</v>
      </c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5">
        <v>2500</v>
      </c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7"/>
      <c r="BW92" s="98">
        <v>0</v>
      </c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>
        <f t="shared" si="4"/>
        <v>2500</v>
      </c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9"/>
    </row>
    <row r="93" spans="1:110" ht="26.25" customHeight="1" thickBot="1">
      <c r="A93" s="90" t="s">
        <v>128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1"/>
      <c r="AC93" s="92" t="s">
        <v>134</v>
      </c>
      <c r="AD93" s="93"/>
      <c r="AE93" s="93"/>
      <c r="AF93" s="93"/>
      <c r="AG93" s="93"/>
      <c r="AH93" s="93"/>
      <c r="AI93" s="94" t="s">
        <v>225</v>
      </c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5">
        <f>BC94</f>
        <v>2305000</v>
      </c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7"/>
      <c r="BW93" s="98">
        <f>BW94</f>
        <v>98900</v>
      </c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>
        <f t="shared" si="4"/>
        <v>2206100</v>
      </c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9"/>
    </row>
    <row r="94" spans="1:110" ht="37.5" customHeight="1" thickBot="1">
      <c r="A94" s="90" t="s">
        <v>129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1"/>
      <c r="AC94" s="92" t="s">
        <v>134</v>
      </c>
      <c r="AD94" s="93"/>
      <c r="AE94" s="93"/>
      <c r="AF94" s="93"/>
      <c r="AG94" s="93"/>
      <c r="AH94" s="93"/>
      <c r="AI94" s="94" t="s">
        <v>226</v>
      </c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5">
        <f>BC95+BC98+BC103</f>
        <v>2305000</v>
      </c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7"/>
      <c r="BW94" s="98">
        <f>BW95+BW98+BW103</f>
        <v>98900</v>
      </c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>
        <f t="shared" si="4"/>
        <v>2206100</v>
      </c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9"/>
    </row>
    <row r="95" spans="1:110" ht="24" customHeight="1" thickBot="1">
      <c r="A95" s="159" t="s">
        <v>297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1"/>
      <c r="AC95" s="92" t="s">
        <v>134</v>
      </c>
      <c r="AD95" s="93"/>
      <c r="AE95" s="93"/>
      <c r="AF95" s="93"/>
      <c r="AG95" s="93"/>
      <c r="AH95" s="93"/>
      <c r="AI95" s="94" t="s">
        <v>299</v>
      </c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5">
        <f>BC96</f>
        <v>2088900</v>
      </c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7"/>
      <c r="BW95" s="98">
        <v>39600</v>
      </c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>
        <f>BC95-BW95</f>
        <v>2049300</v>
      </c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9"/>
    </row>
    <row r="96" spans="1:110" ht="27.75" customHeight="1" thickBot="1">
      <c r="A96" s="159" t="s">
        <v>297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1"/>
      <c r="AC96" s="92" t="s">
        <v>134</v>
      </c>
      <c r="AD96" s="93"/>
      <c r="AE96" s="93"/>
      <c r="AF96" s="93"/>
      <c r="AG96" s="93"/>
      <c r="AH96" s="93"/>
      <c r="AI96" s="94" t="s">
        <v>300</v>
      </c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5">
        <f>BC97</f>
        <v>2088900</v>
      </c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7"/>
      <c r="BW96" s="98">
        <v>39600</v>
      </c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>
        <f>BC96-BW96</f>
        <v>2049300</v>
      </c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9"/>
    </row>
    <row r="97" spans="1:110" ht="21.75" customHeight="1" thickBot="1">
      <c r="A97" s="159" t="s">
        <v>297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1"/>
      <c r="AC97" s="92" t="s">
        <v>134</v>
      </c>
      <c r="AD97" s="93"/>
      <c r="AE97" s="93"/>
      <c r="AF97" s="93"/>
      <c r="AG97" s="93"/>
      <c r="AH97" s="93"/>
      <c r="AI97" s="94" t="s">
        <v>301</v>
      </c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5">
        <v>2088900</v>
      </c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7"/>
      <c r="BW97" s="98">
        <v>39600</v>
      </c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>
        <f>BC97-BW97</f>
        <v>2049300</v>
      </c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9"/>
    </row>
    <row r="98" spans="1:110" ht="27" customHeight="1" thickBot="1">
      <c r="A98" s="90" t="s">
        <v>130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1"/>
      <c r="AC98" s="92" t="s">
        <v>134</v>
      </c>
      <c r="AD98" s="93"/>
      <c r="AE98" s="93"/>
      <c r="AF98" s="93"/>
      <c r="AG98" s="93"/>
      <c r="AH98" s="93"/>
      <c r="AI98" s="94" t="s">
        <v>227</v>
      </c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5">
        <f>BC99+BC101</f>
        <v>66100</v>
      </c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7"/>
      <c r="BW98" s="98">
        <f>BW99+BW101</f>
        <v>59300</v>
      </c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>
        <f t="shared" si="4"/>
        <v>6800</v>
      </c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9"/>
    </row>
    <row r="99" spans="1:110" ht="45.75" customHeight="1" thickBot="1">
      <c r="A99" s="90" t="s">
        <v>131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1"/>
      <c r="AC99" s="92" t="s">
        <v>134</v>
      </c>
      <c r="AD99" s="93"/>
      <c r="AE99" s="93"/>
      <c r="AF99" s="93"/>
      <c r="AG99" s="93"/>
      <c r="AH99" s="93"/>
      <c r="AI99" s="94" t="s">
        <v>228</v>
      </c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5">
        <f>BC100</f>
        <v>65900</v>
      </c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7"/>
      <c r="BW99" s="98">
        <v>59300</v>
      </c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>
        <f t="shared" si="4"/>
        <v>6600</v>
      </c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9"/>
    </row>
    <row r="100" spans="1:110" ht="47.25" customHeight="1" thickBot="1">
      <c r="A100" s="90" t="s">
        <v>131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1"/>
      <c r="AC100" s="92" t="s">
        <v>134</v>
      </c>
      <c r="AD100" s="93"/>
      <c r="AE100" s="93"/>
      <c r="AF100" s="93"/>
      <c r="AG100" s="93"/>
      <c r="AH100" s="93"/>
      <c r="AI100" s="94" t="s">
        <v>229</v>
      </c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5">
        <v>65900</v>
      </c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7"/>
      <c r="BW100" s="98">
        <v>59300</v>
      </c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>
        <f t="shared" si="4"/>
        <v>6600</v>
      </c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9"/>
    </row>
    <row r="101" spans="1:110" ht="15.75" customHeight="1" thickBot="1">
      <c r="A101" s="90" t="s">
        <v>132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1"/>
      <c r="AC101" s="92" t="s">
        <v>134</v>
      </c>
      <c r="AD101" s="93"/>
      <c r="AE101" s="93"/>
      <c r="AF101" s="93"/>
      <c r="AG101" s="93"/>
      <c r="AH101" s="93"/>
      <c r="AI101" s="94" t="s">
        <v>230</v>
      </c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5">
        <f>BC102</f>
        <v>200</v>
      </c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0</v>
      </c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>
        <f t="shared" si="4"/>
        <v>200</v>
      </c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9"/>
    </row>
    <row r="102" spans="1:110" ht="35.25" customHeight="1" thickBot="1">
      <c r="A102" s="90" t="s">
        <v>133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1"/>
      <c r="AC102" s="92" t="s">
        <v>134</v>
      </c>
      <c r="AD102" s="93"/>
      <c r="AE102" s="93"/>
      <c r="AF102" s="93"/>
      <c r="AG102" s="93"/>
      <c r="AH102" s="93"/>
      <c r="AI102" s="94" t="s">
        <v>231</v>
      </c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5">
        <v>200</v>
      </c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7"/>
      <c r="BW102" s="98">
        <v>0</v>
      </c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>
        <f t="shared" si="4"/>
        <v>200</v>
      </c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9"/>
    </row>
    <row r="103" spans="1:110" ht="12.75" customHeight="1" thickBot="1">
      <c r="A103" s="90" t="s">
        <v>170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1"/>
      <c r="AC103" s="92" t="s">
        <v>134</v>
      </c>
      <c r="AD103" s="93"/>
      <c r="AE103" s="93"/>
      <c r="AF103" s="93"/>
      <c r="AG103" s="93"/>
      <c r="AH103" s="93"/>
      <c r="AI103" s="94" t="s">
        <v>302</v>
      </c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5">
        <f>BC104</f>
        <v>150000</v>
      </c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7"/>
      <c r="BW103" s="98">
        <v>0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>
        <f t="shared" si="4"/>
        <v>150000</v>
      </c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9"/>
    </row>
    <row r="104" spans="1:110" ht="43.5" customHeight="1" thickBot="1">
      <c r="A104" s="90" t="s">
        <v>303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1"/>
      <c r="AC104" s="92" t="s">
        <v>134</v>
      </c>
      <c r="AD104" s="93"/>
      <c r="AE104" s="93"/>
      <c r="AF104" s="93"/>
      <c r="AG104" s="93"/>
      <c r="AH104" s="93"/>
      <c r="AI104" s="94" t="s">
        <v>305</v>
      </c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5">
        <f>BC105</f>
        <v>150000</v>
      </c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7"/>
      <c r="BW104" s="98">
        <v>0</v>
      </c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>
        <f>BC104-BW104</f>
        <v>150000</v>
      </c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9"/>
    </row>
    <row r="105" spans="1:110" ht="56.25" customHeight="1" thickBot="1">
      <c r="A105" s="90" t="s">
        <v>304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1"/>
      <c r="AC105" s="92" t="s">
        <v>134</v>
      </c>
      <c r="AD105" s="93"/>
      <c r="AE105" s="93"/>
      <c r="AF105" s="93"/>
      <c r="AG105" s="93"/>
      <c r="AH105" s="93"/>
      <c r="AI105" s="94" t="s">
        <v>306</v>
      </c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5">
        <v>150000</v>
      </c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7"/>
      <c r="BW105" s="98">
        <v>0</v>
      </c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>
        <f t="shared" si="4"/>
        <v>150000</v>
      </c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9"/>
    </row>
    <row r="106" spans="15:28" ht="38.25" customHeight="1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ht="38.25" customHeight="1"/>
    <row r="108" ht="27.75" customHeight="1"/>
    <row r="109" ht="41.25" customHeight="1"/>
    <row r="110" ht="39" customHeight="1"/>
    <row r="111" ht="17.25" customHeight="1"/>
    <row r="112" ht="17.25" customHeight="1"/>
    <row r="113" ht="39" customHeight="1"/>
    <row r="114" ht="27" customHeight="1"/>
    <row r="115" ht="25.5" customHeight="1"/>
    <row r="116" ht="37.5" customHeight="1"/>
    <row r="117" ht="35.25" customHeight="1"/>
    <row r="118" ht="33.75" customHeight="1"/>
    <row r="119" ht="36" customHeight="1"/>
    <row r="120" ht="12.75" customHeight="1"/>
    <row r="121" ht="36" customHeight="1"/>
    <row r="122" ht="51" customHeight="1"/>
    <row r="123" ht="26.25" customHeight="1"/>
    <row r="124" ht="27" customHeight="1"/>
    <row r="125" ht="27" customHeight="1"/>
    <row r="126" ht="55.5" customHeight="1"/>
    <row r="127" ht="57.75" customHeight="1"/>
    <row r="128" ht="27" customHeight="1"/>
    <row r="129" ht="39.75" customHeight="1"/>
    <row r="130" ht="87" customHeight="1"/>
    <row r="131" ht="49.5" customHeight="1"/>
    <row r="132" ht="72.75" customHeight="1"/>
    <row r="133" ht="27" customHeight="1"/>
    <row r="134" ht="16.5" customHeight="1"/>
    <row r="135" ht="26.25" customHeight="1"/>
    <row r="136" ht="48.75" customHeight="1"/>
    <row r="137" ht="48.75" customHeight="1"/>
    <row r="138" ht="24" customHeight="1"/>
    <row r="139" ht="15.75" customHeight="1"/>
    <row r="140" ht="55.5" customHeight="1"/>
    <row r="141" ht="55.5" customHeight="1"/>
    <row r="142" ht="46.5" customHeight="1"/>
    <row r="143" ht="26.25" customHeight="1"/>
    <row r="144" ht="15" customHeight="1"/>
    <row r="145" ht="50.25" customHeight="1"/>
    <row r="146" ht="21.75" customHeight="1"/>
    <row r="147" ht="24.75" customHeight="1"/>
    <row r="148" ht="24" customHeight="1"/>
    <row r="149" ht="25.5" customHeight="1"/>
    <row r="150" ht="42" customHeight="1"/>
    <row r="151" ht="41.25" customHeight="1"/>
    <row r="152" ht="39" customHeight="1"/>
    <row r="153" ht="38.25" customHeight="1"/>
    <row r="154" ht="42" customHeight="1"/>
    <row r="155" ht="55.5" customHeight="1"/>
    <row r="156" ht="48.75" customHeight="1"/>
    <row r="157" ht="25.5" customHeight="1"/>
    <row r="158" ht="49.5" customHeight="1"/>
    <row r="159" ht="27" customHeight="1"/>
    <row r="160" ht="46.5" customHeight="1"/>
    <row r="161" ht="26.25" customHeight="1"/>
    <row r="162" ht="48.75" customHeight="1"/>
    <row r="163" ht="48.75" customHeight="1"/>
    <row r="164" ht="18.75" customHeight="1"/>
    <row r="165" ht="18.75" customHeight="1"/>
    <row r="166" ht="24" customHeight="1"/>
    <row r="167" ht="26.25" customHeight="1"/>
    <row r="168" ht="34.5" customHeight="1"/>
    <row r="169" ht="34.5" customHeight="1"/>
    <row r="170" ht="39.75" customHeight="1"/>
    <row r="171" ht="34.5" customHeight="1"/>
    <row r="172" ht="34.5" customHeight="1"/>
    <row r="173" ht="58.5" customHeight="1"/>
    <row r="174" ht="58.5" customHeight="1"/>
    <row r="175" ht="48.75" customHeight="1"/>
    <row r="176" ht="48.75" customHeight="1"/>
    <row r="177" ht="25.5" customHeight="1"/>
    <row r="178" ht="72" customHeight="1"/>
    <row r="180" ht="115.5" customHeight="1"/>
    <row r="181" ht="115.5" customHeight="1"/>
  </sheetData>
  <sheetProtection/>
  <mergeCells count="586">
    <mergeCell ref="BC97:BV97"/>
    <mergeCell ref="BW97:CN97"/>
    <mergeCell ref="CO97:DF97"/>
    <mergeCell ref="A104:AB104"/>
    <mergeCell ref="AC104:AH104"/>
    <mergeCell ref="AI104:BB104"/>
    <mergeCell ref="BC104:BV104"/>
    <mergeCell ref="BW104:CN104"/>
    <mergeCell ref="CO104:DF104"/>
    <mergeCell ref="AC97:AH97"/>
    <mergeCell ref="BC95:BV95"/>
    <mergeCell ref="BW95:CN95"/>
    <mergeCell ref="CO95:DF95"/>
    <mergeCell ref="BC96:BV96"/>
    <mergeCell ref="BW96:CN96"/>
    <mergeCell ref="CO96:DF96"/>
    <mergeCell ref="A96:AB96"/>
    <mergeCell ref="A97:AB97"/>
    <mergeCell ref="AI95:BB95"/>
    <mergeCell ref="AI96:BB96"/>
    <mergeCell ref="AI97:BB97"/>
    <mergeCell ref="A56:AB56"/>
    <mergeCell ref="AC56:AH56"/>
    <mergeCell ref="AI56:BB56"/>
    <mergeCell ref="AI57:BB57"/>
    <mergeCell ref="AC86:AH86"/>
    <mergeCell ref="BW56:CN56"/>
    <mergeCell ref="CO56:DF56"/>
    <mergeCell ref="A60:AB60"/>
    <mergeCell ref="AC60:AH60"/>
    <mergeCell ref="AI60:BB60"/>
    <mergeCell ref="BC60:BV60"/>
    <mergeCell ref="BW60:CN60"/>
    <mergeCell ref="A57:AB57"/>
    <mergeCell ref="AC57:AH57"/>
    <mergeCell ref="A58:AB58"/>
    <mergeCell ref="BW31:CN31"/>
    <mergeCell ref="CO31:DF31"/>
    <mergeCell ref="A32:AB32"/>
    <mergeCell ref="AC32:AH32"/>
    <mergeCell ref="AI32:BB32"/>
    <mergeCell ref="BC32:BV32"/>
    <mergeCell ref="BW32:CN32"/>
    <mergeCell ref="CO32:DF32"/>
    <mergeCell ref="CO91:DF91"/>
    <mergeCell ref="A30:AB30"/>
    <mergeCell ref="AC30:AH30"/>
    <mergeCell ref="AI30:BB30"/>
    <mergeCell ref="BC30:BV30"/>
    <mergeCell ref="BW30:CN30"/>
    <mergeCell ref="CO30:DF30"/>
    <mergeCell ref="A31:AB31"/>
    <mergeCell ref="AC31:AH31"/>
    <mergeCell ref="BC31:BV31"/>
    <mergeCell ref="BW90:CN90"/>
    <mergeCell ref="CO90:DF90"/>
    <mergeCell ref="A87:AB87"/>
    <mergeCell ref="AC87:AH87"/>
    <mergeCell ref="AI87:BB87"/>
    <mergeCell ref="BC87:BV87"/>
    <mergeCell ref="BW87:CN87"/>
    <mergeCell ref="CO87:DF87"/>
    <mergeCell ref="A90:AB90"/>
    <mergeCell ref="AC90:AH90"/>
    <mergeCell ref="A86:AB86"/>
    <mergeCell ref="AI86:BB86"/>
    <mergeCell ref="BC86:BV86"/>
    <mergeCell ref="BW86:CN86"/>
    <mergeCell ref="CO86:DF86"/>
    <mergeCell ref="BW92:CN92"/>
    <mergeCell ref="BC91:BV91"/>
    <mergeCell ref="BW91:CN91"/>
    <mergeCell ref="CO92:DF92"/>
    <mergeCell ref="CO88:DF88"/>
    <mergeCell ref="A85:AB85"/>
    <mergeCell ref="AC85:AH85"/>
    <mergeCell ref="AI85:BB85"/>
    <mergeCell ref="BC85:BV85"/>
    <mergeCell ref="BW85:CN85"/>
    <mergeCell ref="CO85:DF85"/>
    <mergeCell ref="AI90:BB90"/>
    <mergeCell ref="BC90:BV90"/>
    <mergeCell ref="A92:AB92"/>
    <mergeCell ref="AC92:AH92"/>
    <mergeCell ref="AI92:BB92"/>
    <mergeCell ref="BC92:BV92"/>
    <mergeCell ref="A91:AB91"/>
    <mergeCell ref="AC91:AH91"/>
    <mergeCell ref="AI91:BB91"/>
    <mergeCell ref="A84:AB84"/>
    <mergeCell ref="AC84:AH84"/>
    <mergeCell ref="AI84:BB84"/>
    <mergeCell ref="BC84:BV84"/>
    <mergeCell ref="BW84:CN84"/>
    <mergeCell ref="CO84:DF84"/>
    <mergeCell ref="BW82:CN82"/>
    <mergeCell ref="CO82:DF82"/>
    <mergeCell ref="A83:AB83"/>
    <mergeCell ref="AC83:AH83"/>
    <mergeCell ref="AI83:BB83"/>
    <mergeCell ref="BC83:BV83"/>
    <mergeCell ref="BW83:CN83"/>
    <mergeCell ref="CO83:DF83"/>
    <mergeCell ref="AC82:AH82"/>
    <mergeCell ref="AI82:BB82"/>
    <mergeCell ref="BW77:CN77"/>
    <mergeCell ref="CO78:DF78"/>
    <mergeCell ref="CO79:DF79"/>
    <mergeCell ref="A89:AB89"/>
    <mergeCell ref="AC89:AH89"/>
    <mergeCell ref="AI89:BB89"/>
    <mergeCell ref="BC89:BV89"/>
    <mergeCell ref="BW89:CN89"/>
    <mergeCell ref="CO89:DF89"/>
    <mergeCell ref="A82:AB82"/>
    <mergeCell ref="A76:AB76"/>
    <mergeCell ref="AC76:AH76"/>
    <mergeCell ref="AI76:BB76"/>
    <mergeCell ref="BC76:BV76"/>
    <mergeCell ref="BW76:CN76"/>
    <mergeCell ref="A79:AB79"/>
    <mergeCell ref="AC79:AH79"/>
    <mergeCell ref="AI79:BB79"/>
    <mergeCell ref="BC79:BV79"/>
    <mergeCell ref="BW79:CN79"/>
    <mergeCell ref="CO99:DF99"/>
    <mergeCell ref="A100:AB100"/>
    <mergeCell ref="AC100:AH100"/>
    <mergeCell ref="AI100:BB100"/>
    <mergeCell ref="BC100:BV100"/>
    <mergeCell ref="BW100:CN100"/>
    <mergeCell ref="CO100:DF100"/>
    <mergeCell ref="A99:AB99"/>
    <mergeCell ref="AC99:AH99"/>
    <mergeCell ref="AI99:BB99"/>
    <mergeCell ref="A101:AB101"/>
    <mergeCell ref="AC101:AH101"/>
    <mergeCell ref="AI101:BB101"/>
    <mergeCell ref="BC101:BV101"/>
    <mergeCell ref="BW101:CN101"/>
    <mergeCell ref="CO101:DF101"/>
    <mergeCell ref="A94:AB94"/>
    <mergeCell ref="CO98:DF98"/>
    <mergeCell ref="AC94:AH94"/>
    <mergeCell ref="AI94:BB94"/>
    <mergeCell ref="BC94:BV94"/>
    <mergeCell ref="BW94:CN94"/>
    <mergeCell ref="CO94:DF94"/>
    <mergeCell ref="A95:AB95"/>
    <mergeCell ref="AC95:AH95"/>
    <mergeCell ref="AC96:AH96"/>
    <mergeCell ref="A93:AB93"/>
    <mergeCell ref="AC93:AH93"/>
    <mergeCell ref="AI93:BB93"/>
    <mergeCell ref="BC93:BV93"/>
    <mergeCell ref="BW93:CN93"/>
    <mergeCell ref="CO93:DF93"/>
    <mergeCell ref="A102:AB102"/>
    <mergeCell ref="AC102:AH102"/>
    <mergeCell ref="AI102:BB102"/>
    <mergeCell ref="BC102:BV102"/>
    <mergeCell ref="BW102:CN102"/>
    <mergeCell ref="CO102:DF102"/>
    <mergeCell ref="BC99:BV99"/>
    <mergeCell ref="BW99:CN99"/>
    <mergeCell ref="AI19:BB19"/>
    <mergeCell ref="A20:AB20"/>
    <mergeCell ref="AC20:AH20"/>
    <mergeCell ref="AI20:BB20"/>
    <mergeCell ref="BC22:BV22"/>
    <mergeCell ref="A19:AB19"/>
    <mergeCell ref="AC19:AH19"/>
    <mergeCell ref="BC21:BV21"/>
    <mergeCell ref="A18:AB18"/>
    <mergeCell ref="A98:AB98"/>
    <mergeCell ref="AC98:AH98"/>
    <mergeCell ref="AI98:BB98"/>
    <mergeCell ref="BC98:BV98"/>
    <mergeCell ref="BW98:CN98"/>
    <mergeCell ref="AC18:AH18"/>
    <mergeCell ref="AI18:BB18"/>
    <mergeCell ref="BW22:CN22"/>
    <mergeCell ref="BC25:BV25"/>
    <mergeCell ref="AC14:AH14"/>
    <mergeCell ref="AI16:BB16"/>
    <mergeCell ref="A15:AB15"/>
    <mergeCell ref="A16:AB16"/>
    <mergeCell ref="AC17:AH17"/>
    <mergeCell ref="AI17:BB17"/>
    <mergeCell ref="A17:AB17"/>
    <mergeCell ref="AC15:AH15"/>
    <mergeCell ref="AI15:BB15"/>
    <mergeCell ref="AC16:AH16"/>
    <mergeCell ref="CO2:DF2"/>
    <mergeCell ref="BN4:BQ4"/>
    <mergeCell ref="BR4:BT4"/>
    <mergeCell ref="CO18:DF18"/>
    <mergeCell ref="BC18:BV18"/>
    <mergeCell ref="AC13:AH13"/>
    <mergeCell ref="BC12:BV12"/>
    <mergeCell ref="AI13:BB13"/>
    <mergeCell ref="AC12:AH12"/>
    <mergeCell ref="BC16:BV16"/>
    <mergeCell ref="T2:CM2"/>
    <mergeCell ref="A12:AB12"/>
    <mergeCell ref="A13:AB13"/>
    <mergeCell ref="A14:AB14"/>
    <mergeCell ref="AI14:BB14"/>
    <mergeCell ref="AC11:AH11"/>
    <mergeCell ref="BC11:BV11"/>
    <mergeCell ref="A11:AB11"/>
    <mergeCell ref="AP4:BM4"/>
    <mergeCell ref="A7:AO7"/>
    <mergeCell ref="CO6:DF6"/>
    <mergeCell ref="S6:CA6"/>
    <mergeCell ref="BW13:CN13"/>
    <mergeCell ref="CO7:DF7"/>
    <mergeCell ref="CO8:DF8"/>
    <mergeCell ref="CO9:DF9"/>
    <mergeCell ref="AP7:CA7"/>
    <mergeCell ref="AI11:BB11"/>
    <mergeCell ref="AI12:BB12"/>
    <mergeCell ref="BW15:CN15"/>
    <mergeCell ref="CO15:DF15"/>
    <mergeCell ref="A10:DF10"/>
    <mergeCell ref="CO3:DF3"/>
    <mergeCell ref="CO4:DF4"/>
    <mergeCell ref="BW11:CN11"/>
    <mergeCell ref="CO11:DF11"/>
    <mergeCell ref="BW12:CN12"/>
    <mergeCell ref="CO12:DF12"/>
    <mergeCell ref="CO5:DF5"/>
    <mergeCell ref="BW16:CN16"/>
    <mergeCell ref="CO17:DF17"/>
    <mergeCell ref="CO13:DF13"/>
    <mergeCell ref="BC15:BV15"/>
    <mergeCell ref="BW20:CN20"/>
    <mergeCell ref="CO20:DF20"/>
    <mergeCell ref="CO19:DF19"/>
    <mergeCell ref="BC19:BV19"/>
    <mergeCell ref="BW19:CN19"/>
    <mergeCell ref="BC20:BV20"/>
    <mergeCell ref="BW21:CN21"/>
    <mergeCell ref="CO21:DF21"/>
    <mergeCell ref="BC17:BV17"/>
    <mergeCell ref="BW17:CN17"/>
    <mergeCell ref="BC13:BV13"/>
    <mergeCell ref="BC14:BV14"/>
    <mergeCell ref="BW14:CN14"/>
    <mergeCell ref="CO14:DF14"/>
    <mergeCell ref="CO16:DF16"/>
    <mergeCell ref="BW18:CN18"/>
    <mergeCell ref="BC23:BV23"/>
    <mergeCell ref="BW23:CN23"/>
    <mergeCell ref="CO23:DF23"/>
    <mergeCell ref="A25:AB25"/>
    <mergeCell ref="AC25:AH25"/>
    <mergeCell ref="AI25:BB25"/>
    <mergeCell ref="BW25:CN25"/>
    <mergeCell ref="A23:AB23"/>
    <mergeCell ref="A24:AB24"/>
    <mergeCell ref="AC24:AH24"/>
    <mergeCell ref="A21:AB21"/>
    <mergeCell ref="AC21:AH21"/>
    <mergeCell ref="A49:AB49"/>
    <mergeCell ref="AC49:AH49"/>
    <mergeCell ref="AI49:BB49"/>
    <mergeCell ref="AC23:AH23"/>
    <mergeCell ref="AI23:BB23"/>
    <mergeCell ref="AI31:BB31"/>
    <mergeCell ref="A44:AB44"/>
    <mergeCell ref="AC44:AH44"/>
    <mergeCell ref="CO76:DF76"/>
    <mergeCell ref="CO22:DF22"/>
    <mergeCell ref="AI21:BB21"/>
    <mergeCell ref="A26:AB26"/>
    <mergeCell ref="AC26:AH26"/>
    <mergeCell ref="AI26:BB26"/>
    <mergeCell ref="A22:AB22"/>
    <mergeCell ref="AC22:AH22"/>
    <mergeCell ref="AI22:BB22"/>
    <mergeCell ref="CO49:DF49"/>
    <mergeCell ref="A80:AB80"/>
    <mergeCell ref="AC80:AH80"/>
    <mergeCell ref="AI80:BB80"/>
    <mergeCell ref="BC80:BV80"/>
    <mergeCell ref="BW80:CN80"/>
    <mergeCell ref="CO80:DF80"/>
    <mergeCell ref="A81:AB81"/>
    <mergeCell ref="AC81:AH81"/>
    <mergeCell ref="AI81:BB81"/>
    <mergeCell ref="BC81:BV81"/>
    <mergeCell ref="BW81:CN81"/>
    <mergeCell ref="CO81:DF81"/>
    <mergeCell ref="BC82:BV82"/>
    <mergeCell ref="CO25:DF25"/>
    <mergeCell ref="BC26:BV26"/>
    <mergeCell ref="BW26:CN26"/>
    <mergeCell ref="CO26:DF26"/>
    <mergeCell ref="A88:AB88"/>
    <mergeCell ref="AC88:AH88"/>
    <mergeCell ref="AI88:BB88"/>
    <mergeCell ref="BC88:BV88"/>
    <mergeCell ref="BW88:CN88"/>
    <mergeCell ref="A69:AB69"/>
    <mergeCell ref="AC69:AH69"/>
    <mergeCell ref="AI69:BB69"/>
    <mergeCell ref="BC69:BV69"/>
    <mergeCell ref="BW69:CN69"/>
    <mergeCell ref="CO69:DF69"/>
    <mergeCell ref="A74:AB74"/>
    <mergeCell ref="AC74:AH74"/>
    <mergeCell ref="AI74:BB74"/>
    <mergeCell ref="BC74:BV74"/>
    <mergeCell ref="BW74:CN74"/>
    <mergeCell ref="CO74:DF74"/>
    <mergeCell ref="CO77:DF77"/>
    <mergeCell ref="A78:AB78"/>
    <mergeCell ref="AC78:AH78"/>
    <mergeCell ref="AI78:BB78"/>
    <mergeCell ref="BC78:BV78"/>
    <mergeCell ref="BW78:CN78"/>
    <mergeCell ref="A77:AB77"/>
    <mergeCell ref="AC77:AH77"/>
    <mergeCell ref="AI77:BB77"/>
    <mergeCell ref="BC77:BV77"/>
    <mergeCell ref="A68:AB68"/>
    <mergeCell ref="AC68:AH68"/>
    <mergeCell ref="AI68:BB68"/>
    <mergeCell ref="BC68:BV68"/>
    <mergeCell ref="BW68:CN68"/>
    <mergeCell ref="CO68:DF68"/>
    <mergeCell ref="A66:AB66"/>
    <mergeCell ref="AC66:AH66"/>
    <mergeCell ref="AI66:BB66"/>
    <mergeCell ref="BC66:BV66"/>
    <mergeCell ref="BW66:CN66"/>
    <mergeCell ref="CO66:DF66"/>
    <mergeCell ref="A67:AB67"/>
    <mergeCell ref="AC67:AH67"/>
    <mergeCell ref="AI67:BB67"/>
    <mergeCell ref="BC67:BV67"/>
    <mergeCell ref="BW67:CN67"/>
    <mergeCell ref="CO67:DF67"/>
    <mergeCell ref="A65:AB65"/>
    <mergeCell ref="AC65:AH65"/>
    <mergeCell ref="AI65:BB65"/>
    <mergeCell ref="BC65:BV65"/>
    <mergeCell ref="BW65:CN65"/>
    <mergeCell ref="CO65:DF65"/>
    <mergeCell ref="A63:AB63"/>
    <mergeCell ref="AC63:AH63"/>
    <mergeCell ref="AI63:BB63"/>
    <mergeCell ref="BC63:BV63"/>
    <mergeCell ref="BW63:CN63"/>
    <mergeCell ref="CO63:DF63"/>
    <mergeCell ref="A62:AB62"/>
    <mergeCell ref="AC62:AH62"/>
    <mergeCell ref="AI62:BB62"/>
    <mergeCell ref="BC62:BV62"/>
    <mergeCell ref="BW62:CN62"/>
    <mergeCell ref="CO62:DF62"/>
    <mergeCell ref="A64:AB64"/>
    <mergeCell ref="AC64:AH64"/>
    <mergeCell ref="AI64:BB64"/>
    <mergeCell ref="BC64:BV64"/>
    <mergeCell ref="BW64:CN64"/>
    <mergeCell ref="CO64:DF64"/>
    <mergeCell ref="AC50:AH50"/>
    <mergeCell ref="AI50:BB50"/>
    <mergeCell ref="BC50:BV50"/>
    <mergeCell ref="BW50:CN50"/>
    <mergeCell ref="CO50:DF50"/>
    <mergeCell ref="CO60:DF60"/>
    <mergeCell ref="CO57:DF57"/>
    <mergeCell ref="BC57:BV57"/>
    <mergeCell ref="BW57:CN57"/>
    <mergeCell ref="BC56:BV56"/>
    <mergeCell ref="BC47:BV47"/>
    <mergeCell ref="BW47:CN47"/>
    <mergeCell ref="CO47:DF47"/>
    <mergeCell ref="A51:AB51"/>
    <mergeCell ref="AC51:AH51"/>
    <mergeCell ref="AI51:BB51"/>
    <mergeCell ref="BC51:BV51"/>
    <mergeCell ref="BW51:CN51"/>
    <mergeCell ref="CO51:DF51"/>
    <mergeCell ref="A50:AB50"/>
    <mergeCell ref="CO48:DF48"/>
    <mergeCell ref="A46:AB46"/>
    <mergeCell ref="AC46:AH46"/>
    <mergeCell ref="AI46:BB46"/>
    <mergeCell ref="BC46:BV46"/>
    <mergeCell ref="BW46:CN46"/>
    <mergeCell ref="CO46:DF46"/>
    <mergeCell ref="A47:AB47"/>
    <mergeCell ref="AC47:AH47"/>
    <mergeCell ref="AI47:BB47"/>
    <mergeCell ref="BW49:CN49"/>
    <mergeCell ref="A48:AB48"/>
    <mergeCell ref="AC48:AH48"/>
    <mergeCell ref="AI48:BB48"/>
    <mergeCell ref="BC48:BV48"/>
    <mergeCell ref="BW48:CN48"/>
    <mergeCell ref="BC49:BV49"/>
    <mergeCell ref="AI44:BB44"/>
    <mergeCell ref="BC44:BV44"/>
    <mergeCell ref="BW44:CN44"/>
    <mergeCell ref="CO44:DF44"/>
    <mergeCell ref="A45:AB45"/>
    <mergeCell ref="AC45:AH45"/>
    <mergeCell ref="AI45:BB45"/>
    <mergeCell ref="BC45:BV45"/>
    <mergeCell ref="BW45:CN45"/>
    <mergeCell ref="CO45:DF45"/>
    <mergeCell ref="A36:AB36"/>
    <mergeCell ref="AC36:AH36"/>
    <mergeCell ref="AI36:BB36"/>
    <mergeCell ref="BC36:BV36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8:AB38"/>
    <mergeCell ref="AC38:AH38"/>
    <mergeCell ref="AI38:BB38"/>
    <mergeCell ref="BC38:BV38"/>
    <mergeCell ref="BW38:CN38"/>
    <mergeCell ref="CO38:DF38"/>
    <mergeCell ref="A34:AB34"/>
    <mergeCell ref="AC34:AH34"/>
    <mergeCell ref="AI34:BB34"/>
    <mergeCell ref="BC34:BV34"/>
    <mergeCell ref="BW34:CN34"/>
    <mergeCell ref="CO34:DF34"/>
    <mergeCell ref="A33:AB33"/>
    <mergeCell ref="AC33:AH33"/>
    <mergeCell ref="AI33:BB33"/>
    <mergeCell ref="BC33:BV33"/>
    <mergeCell ref="BW33:CN33"/>
    <mergeCell ref="CO33:DF33"/>
    <mergeCell ref="A28:AB28"/>
    <mergeCell ref="AC28:AH28"/>
    <mergeCell ref="AI28:BB28"/>
    <mergeCell ref="BC28:BV28"/>
    <mergeCell ref="BW28:CN28"/>
    <mergeCell ref="CO28:DF28"/>
    <mergeCell ref="A35:AB35"/>
    <mergeCell ref="AC35:AH35"/>
    <mergeCell ref="AI35:BB35"/>
    <mergeCell ref="BC35:BV35"/>
    <mergeCell ref="BW35:CN35"/>
    <mergeCell ref="CO35:DF35"/>
    <mergeCell ref="A27:AB27"/>
    <mergeCell ref="AC27:AH27"/>
    <mergeCell ref="AI27:BB27"/>
    <mergeCell ref="BC27:BV27"/>
    <mergeCell ref="BW27:CN27"/>
    <mergeCell ref="CO27:DF27"/>
    <mergeCell ref="A29:AB29"/>
    <mergeCell ref="AC29:AH29"/>
    <mergeCell ref="AI29:BB29"/>
    <mergeCell ref="BC29:BV29"/>
    <mergeCell ref="BW29:CN29"/>
    <mergeCell ref="CO29:DF29"/>
    <mergeCell ref="AI24:BB24"/>
    <mergeCell ref="BC24:BV24"/>
    <mergeCell ref="BW24:CN24"/>
    <mergeCell ref="CO24:DF24"/>
    <mergeCell ref="A39:AB39"/>
    <mergeCell ref="AC39:AH39"/>
    <mergeCell ref="AI39:BB39"/>
    <mergeCell ref="BC39:BV39"/>
    <mergeCell ref="BW39:CN39"/>
    <mergeCell ref="CO39:DF39"/>
    <mergeCell ref="A41:AB41"/>
    <mergeCell ref="AC41:AH41"/>
    <mergeCell ref="AI41:BB41"/>
    <mergeCell ref="BC41:BV41"/>
    <mergeCell ref="BW41:CN41"/>
    <mergeCell ref="CO41:DF41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AI40:BB40"/>
    <mergeCell ref="BC40:BV40"/>
    <mergeCell ref="BW40:CN40"/>
    <mergeCell ref="CO40:DF40"/>
    <mergeCell ref="A54:AB54"/>
    <mergeCell ref="AC54:AH54"/>
    <mergeCell ref="AI54:BB54"/>
    <mergeCell ref="BC54:BV54"/>
    <mergeCell ref="BW54:CN54"/>
    <mergeCell ref="CO54:DF54"/>
    <mergeCell ref="BW58:CN58"/>
    <mergeCell ref="CO58:DF58"/>
    <mergeCell ref="A61:AB61"/>
    <mergeCell ref="AC61:AH61"/>
    <mergeCell ref="AI61:BB61"/>
    <mergeCell ref="BC61:BV61"/>
    <mergeCell ref="BW61:CN61"/>
    <mergeCell ref="A59:AB59"/>
    <mergeCell ref="AC59:AH59"/>
    <mergeCell ref="AI59:BB59"/>
    <mergeCell ref="AC58:AH58"/>
    <mergeCell ref="AI58:BB58"/>
    <mergeCell ref="BC58:BV58"/>
    <mergeCell ref="A55:AB55"/>
    <mergeCell ref="AC55:AH55"/>
    <mergeCell ref="AI55:BB55"/>
    <mergeCell ref="BC55:BV55"/>
    <mergeCell ref="BW55:CN55"/>
    <mergeCell ref="CO55:DF55"/>
    <mergeCell ref="A72:AB72"/>
    <mergeCell ref="AC72:AH72"/>
    <mergeCell ref="AI72:BB72"/>
    <mergeCell ref="BC72:BV72"/>
    <mergeCell ref="BW72:CN72"/>
    <mergeCell ref="CO72:DF72"/>
    <mergeCell ref="A71:AB71"/>
    <mergeCell ref="AC71:AH71"/>
    <mergeCell ref="AI71:BB71"/>
    <mergeCell ref="BC71:BV71"/>
    <mergeCell ref="BW71:CN71"/>
    <mergeCell ref="CO71:DF71"/>
    <mergeCell ref="A73:AB73"/>
    <mergeCell ref="AC73:AH73"/>
    <mergeCell ref="AI73:BB73"/>
    <mergeCell ref="BC73:BV73"/>
    <mergeCell ref="BW73:CN73"/>
    <mergeCell ref="CO73:DF73"/>
    <mergeCell ref="A75:AB75"/>
    <mergeCell ref="AC75:AH75"/>
    <mergeCell ref="AI75:BB75"/>
    <mergeCell ref="BC75:BV75"/>
    <mergeCell ref="BW75:CN75"/>
    <mergeCell ref="CO75:DF75"/>
    <mergeCell ref="A105:AB105"/>
    <mergeCell ref="AC105:AH105"/>
    <mergeCell ref="AI105:BB105"/>
    <mergeCell ref="BC105:BV105"/>
    <mergeCell ref="BW105:CN105"/>
    <mergeCell ref="CO105:DF105"/>
    <mergeCell ref="A103:AB103"/>
    <mergeCell ref="AC103:AH103"/>
    <mergeCell ref="AI103:BB103"/>
    <mergeCell ref="BC103:BV103"/>
    <mergeCell ref="BW103:CN103"/>
    <mergeCell ref="CO103:DF103"/>
    <mergeCell ref="A52:AB52"/>
    <mergeCell ref="AC52:AH52"/>
    <mergeCell ref="AI52:BB52"/>
    <mergeCell ref="BC52:BV52"/>
    <mergeCell ref="BW52:CN52"/>
    <mergeCell ref="CO52:DF52"/>
    <mergeCell ref="A53:AB53"/>
    <mergeCell ref="AC53:AH53"/>
    <mergeCell ref="AI53:BB53"/>
    <mergeCell ref="BC53:BV53"/>
    <mergeCell ref="BW53:CN53"/>
    <mergeCell ref="CO53:DF53"/>
    <mergeCell ref="A43:AB43"/>
    <mergeCell ref="AC43:AH43"/>
    <mergeCell ref="AI43:BB43"/>
    <mergeCell ref="BC43:BV43"/>
    <mergeCell ref="BW43:CN43"/>
    <mergeCell ref="CO43:DF43"/>
    <mergeCell ref="BC59:BV59"/>
    <mergeCell ref="BW59:CN59"/>
    <mergeCell ref="CO59:DF59"/>
    <mergeCell ref="A70:AB70"/>
    <mergeCell ref="AC70:AH70"/>
    <mergeCell ref="AI70:BB70"/>
    <mergeCell ref="BC70:BV70"/>
    <mergeCell ref="BW70:CN70"/>
    <mergeCell ref="CO70:DF70"/>
    <mergeCell ref="CO61:DF6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PageLayoutView="0" workbookViewId="0" topLeftCell="A156">
      <selection activeCell="E42" sqref="E42"/>
    </sheetView>
  </sheetViews>
  <sheetFormatPr defaultColWidth="9.00390625" defaultRowHeight="12.75"/>
  <cols>
    <col min="1" max="1" width="29.375" style="0" customWidth="1"/>
    <col min="2" max="2" width="11.375" style="0" customWidth="1"/>
    <col min="3" max="3" width="21.375" style="0" customWidth="1"/>
    <col min="4" max="4" width="12.375" style="0" customWidth="1"/>
    <col min="5" max="5" width="14.00390625" style="0" customWidth="1"/>
    <col min="6" max="6" width="15.875" style="0" customWidth="1"/>
  </cols>
  <sheetData>
    <row r="1" spans="2:6" ht="15">
      <c r="B1" s="18" t="s">
        <v>28</v>
      </c>
      <c r="C1" s="19"/>
      <c r="E1" s="20" t="s">
        <v>308</v>
      </c>
      <c r="F1" s="20"/>
    </row>
    <row r="2" spans="1:6" ht="12.75">
      <c r="A2" s="21"/>
      <c r="B2" s="21"/>
      <c r="C2" s="22"/>
      <c r="D2" s="23"/>
      <c r="E2" s="23"/>
      <c r="F2" s="23"/>
    </row>
    <row r="3" spans="1:6" ht="12.75">
      <c r="A3" s="24"/>
      <c r="B3" s="25" t="s">
        <v>309</v>
      </c>
      <c r="C3" s="25" t="s">
        <v>310</v>
      </c>
      <c r="D3" s="26" t="s">
        <v>311</v>
      </c>
      <c r="E3" s="27"/>
      <c r="F3" s="24" t="s">
        <v>312</v>
      </c>
    </row>
    <row r="4" spans="1:6" ht="12.75">
      <c r="A4" s="28" t="s">
        <v>313</v>
      </c>
      <c r="B4" s="25" t="s">
        <v>314</v>
      </c>
      <c r="C4" s="28" t="s">
        <v>315</v>
      </c>
      <c r="D4" s="26" t="s">
        <v>316</v>
      </c>
      <c r="E4" s="28" t="s">
        <v>2</v>
      </c>
      <c r="F4" s="26" t="s">
        <v>317</v>
      </c>
    </row>
    <row r="5" spans="1:6" ht="12.75">
      <c r="A5" s="29"/>
      <c r="B5" s="25" t="s">
        <v>318</v>
      </c>
      <c r="C5" s="25" t="s">
        <v>319</v>
      </c>
      <c r="D5" s="26" t="s">
        <v>317</v>
      </c>
      <c r="E5" s="26"/>
      <c r="F5" s="30"/>
    </row>
    <row r="6" spans="1:6" ht="13.5" thickBot="1">
      <c r="A6" s="31">
        <v>1</v>
      </c>
      <c r="B6" s="32">
        <v>2</v>
      </c>
      <c r="C6" s="32">
        <v>3</v>
      </c>
      <c r="D6" s="33" t="s">
        <v>320</v>
      </c>
      <c r="E6" s="33" t="s">
        <v>321</v>
      </c>
      <c r="F6" s="34" t="s">
        <v>322</v>
      </c>
    </row>
    <row r="7" spans="1:6" ht="12.75">
      <c r="A7" s="35" t="s">
        <v>29</v>
      </c>
      <c r="B7" s="16" t="s">
        <v>14</v>
      </c>
      <c r="C7" s="36" t="s">
        <v>6</v>
      </c>
      <c r="D7" s="37">
        <f>D10</f>
        <v>7774000</v>
      </c>
      <c r="E7" s="59">
        <f>E10</f>
        <v>796682.87</v>
      </c>
      <c r="F7" s="37">
        <f>D7-E7</f>
        <v>6977317.13</v>
      </c>
    </row>
    <row r="8" spans="1:6" ht="11.25" customHeight="1">
      <c r="A8" s="38" t="s">
        <v>4</v>
      </c>
      <c r="B8" s="39"/>
      <c r="C8" s="40"/>
      <c r="D8" s="60"/>
      <c r="E8" s="61"/>
      <c r="F8" s="62"/>
    </row>
    <row r="9" spans="1:6" ht="13.5" thickBot="1">
      <c r="A9" s="15"/>
      <c r="B9" s="41"/>
      <c r="C9" s="17"/>
      <c r="D9" s="37"/>
      <c r="E9" s="59"/>
      <c r="F9" s="58"/>
    </row>
    <row r="10" spans="1:6" ht="30" customHeight="1" thickBot="1">
      <c r="A10" s="15" t="s">
        <v>323</v>
      </c>
      <c r="B10" s="16" t="s">
        <v>14</v>
      </c>
      <c r="C10" s="17" t="s">
        <v>67</v>
      </c>
      <c r="D10" s="37">
        <v>7774000</v>
      </c>
      <c r="E10" s="59">
        <v>796682.87</v>
      </c>
      <c r="F10" s="58">
        <f>D10-E10</f>
        <v>6977317.13</v>
      </c>
    </row>
    <row r="11" spans="1:6" ht="13.5" thickBot="1">
      <c r="A11" s="15" t="s">
        <v>324</v>
      </c>
      <c r="B11" s="16" t="s">
        <v>14</v>
      </c>
      <c r="C11" s="17" t="s">
        <v>68</v>
      </c>
      <c r="D11" s="37">
        <v>4571000</v>
      </c>
      <c r="E11" s="59">
        <v>552084.35</v>
      </c>
      <c r="F11" s="58">
        <v>4455874.21</v>
      </c>
    </row>
    <row r="12" spans="1:6" ht="45.75" customHeight="1" thickBot="1">
      <c r="A12" s="15" t="s">
        <v>307</v>
      </c>
      <c r="B12" s="16" t="s">
        <v>14</v>
      </c>
      <c r="C12" s="17" t="s">
        <v>69</v>
      </c>
      <c r="D12" s="37">
        <v>773400</v>
      </c>
      <c r="E12" s="59">
        <f>E13</f>
        <v>160340.76</v>
      </c>
      <c r="F12" s="58">
        <f aca="true" t="shared" si="0" ref="F12:F20">D12-E12</f>
        <v>613059.24</v>
      </c>
    </row>
    <row r="13" spans="1:6" ht="57" thickBot="1">
      <c r="A13" s="53" t="s">
        <v>325</v>
      </c>
      <c r="B13" s="16" t="s">
        <v>14</v>
      </c>
      <c r="C13" s="17" t="s">
        <v>267</v>
      </c>
      <c r="D13" s="37">
        <v>773400</v>
      </c>
      <c r="E13" s="59">
        <f>E14+E20</f>
        <v>160340.76</v>
      </c>
      <c r="F13" s="58">
        <f t="shared" si="0"/>
        <v>613059.24</v>
      </c>
    </row>
    <row r="14" spans="1:6" ht="27.75" customHeight="1" thickBot="1">
      <c r="A14" s="15" t="s">
        <v>544</v>
      </c>
      <c r="B14" s="16" t="s">
        <v>14</v>
      </c>
      <c r="C14" s="17" t="s">
        <v>326</v>
      </c>
      <c r="D14" s="37">
        <v>773400</v>
      </c>
      <c r="E14" s="59">
        <f>E15</f>
        <v>135783.96000000002</v>
      </c>
      <c r="F14" s="58">
        <f t="shared" si="0"/>
        <v>637616.04</v>
      </c>
    </row>
    <row r="15" spans="1:6" ht="28.5" customHeight="1" thickBot="1">
      <c r="A15" s="15" t="s">
        <v>327</v>
      </c>
      <c r="B15" s="16" t="s">
        <v>14</v>
      </c>
      <c r="C15" s="17" t="s">
        <v>135</v>
      </c>
      <c r="D15" s="37">
        <f>D16</f>
        <v>747500</v>
      </c>
      <c r="E15" s="59">
        <f>E16</f>
        <v>135783.96000000002</v>
      </c>
      <c r="F15" s="58">
        <f t="shared" si="0"/>
        <v>611716.04</v>
      </c>
    </row>
    <row r="16" spans="1:6" ht="13.5" thickBot="1">
      <c r="A16" s="15" t="s">
        <v>58</v>
      </c>
      <c r="B16" s="16" t="s">
        <v>14</v>
      </c>
      <c r="C16" s="17" t="s">
        <v>136</v>
      </c>
      <c r="D16" s="37">
        <f>D17</f>
        <v>747500</v>
      </c>
      <c r="E16" s="59">
        <f>E17</f>
        <v>135783.96000000002</v>
      </c>
      <c r="F16" s="58">
        <f t="shared" si="0"/>
        <v>611716.04</v>
      </c>
    </row>
    <row r="17" spans="1:6" ht="21.75" customHeight="1" thickBot="1">
      <c r="A17" s="15" t="s">
        <v>328</v>
      </c>
      <c r="B17" s="16" t="s">
        <v>14</v>
      </c>
      <c r="C17" s="17" t="s">
        <v>137</v>
      </c>
      <c r="D17" s="37">
        <f>D18+D19</f>
        <v>747500</v>
      </c>
      <c r="E17" s="59">
        <f>E18+E19</f>
        <v>135783.96000000002</v>
      </c>
      <c r="F17" s="58">
        <f t="shared" si="0"/>
        <v>611716.04</v>
      </c>
    </row>
    <row r="18" spans="1:6" ht="13.5" thickBot="1">
      <c r="A18" s="15" t="s">
        <v>329</v>
      </c>
      <c r="B18" s="16" t="s">
        <v>14</v>
      </c>
      <c r="C18" s="17" t="s">
        <v>138</v>
      </c>
      <c r="D18" s="63">
        <v>568100</v>
      </c>
      <c r="E18" s="59">
        <v>123021.96</v>
      </c>
      <c r="F18" s="58">
        <f t="shared" si="0"/>
        <v>445078.04</v>
      </c>
    </row>
    <row r="19" spans="1:6" ht="27.75" customHeight="1" thickBot="1">
      <c r="A19" s="15" t="s">
        <v>330</v>
      </c>
      <c r="B19" s="16" t="s">
        <v>14</v>
      </c>
      <c r="C19" s="17" t="s">
        <v>139</v>
      </c>
      <c r="D19" s="37" t="s">
        <v>545</v>
      </c>
      <c r="E19" s="59">
        <v>12762</v>
      </c>
      <c r="F19" s="58">
        <f t="shared" si="0"/>
        <v>166638</v>
      </c>
    </row>
    <row r="20" spans="1:6" ht="30.75" customHeight="1" thickBot="1">
      <c r="A20" s="15" t="s">
        <v>331</v>
      </c>
      <c r="B20" s="16" t="s">
        <v>14</v>
      </c>
      <c r="C20" s="17" t="s">
        <v>140</v>
      </c>
      <c r="D20" s="37">
        <f>D21</f>
        <v>25900</v>
      </c>
      <c r="E20" s="59">
        <v>24556.8</v>
      </c>
      <c r="F20" s="58">
        <f t="shared" si="0"/>
        <v>1343.2000000000007</v>
      </c>
    </row>
    <row r="21" spans="1:6" ht="13.5" thickBot="1">
      <c r="A21" s="15" t="s">
        <v>102</v>
      </c>
      <c r="B21" s="16"/>
      <c r="C21" s="17" t="s">
        <v>141</v>
      </c>
      <c r="D21" s="37">
        <f>D22</f>
        <v>25900</v>
      </c>
      <c r="E21" s="59">
        <v>24556.8</v>
      </c>
      <c r="F21" s="58">
        <f aca="true" t="shared" si="1" ref="F21:F82">D21-E21</f>
        <v>1343.2000000000007</v>
      </c>
    </row>
    <row r="22" spans="1:6" ht="28.5" customHeight="1" thickBot="1">
      <c r="A22" s="15" t="s">
        <v>328</v>
      </c>
      <c r="B22" s="16" t="s">
        <v>14</v>
      </c>
      <c r="C22" s="17" t="s">
        <v>142</v>
      </c>
      <c r="D22" s="37">
        <f>D23</f>
        <v>25900</v>
      </c>
      <c r="E22" s="59">
        <v>24556.8</v>
      </c>
      <c r="F22" s="58">
        <f t="shared" si="1"/>
        <v>1343.2000000000007</v>
      </c>
    </row>
    <row r="23" spans="1:6" ht="13.5" thickBot="1">
      <c r="A23" s="15" t="s">
        <v>332</v>
      </c>
      <c r="B23" s="16" t="s">
        <v>14</v>
      </c>
      <c r="C23" s="17" t="s">
        <v>143</v>
      </c>
      <c r="D23" s="37">
        <v>25900</v>
      </c>
      <c r="E23" s="59">
        <v>24556.8</v>
      </c>
      <c r="F23" s="58">
        <f t="shared" si="1"/>
        <v>1343.2000000000007</v>
      </c>
    </row>
    <row r="24" spans="1:6" ht="24" customHeight="1" hidden="1" thickBot="1">
      <c r="A24" s="15"/>
      <c r="B24" s="16" t="s">
        <v>14</v>
      </c>
      <c r="C24" s="17"/>
      <c r="D24" s="37" t="s">
        <v>333</v>
      </c>
      <c r="E24" s="59" t="s">
        <v>333</v>
      </c>
      <c r="F24" s="58" t="s">
        <v>333</v>
      </c>
    </row>
    <row r="25" spans="1:6" ht="45" customHeight="1" thickBot="1">
      <c r="A25" s="42" t="s">
        <v>334</v>
      </c>
      <c r="B25" s="43" t="s">
        <v>14</v>
      </c>
      <c r="C25" s="44" t="s">
        <v>70</v>
      </c>
      <c r="D25" s="64">
        <v>3649500</v>
      </c>
      <c r="E25" s="65">
        <v>385093.59</v>
      </c>
      <c r="F25" s="58">
        <f t="shared" si="1"/>
        <v>3264406.41</v>
      </c>
    </row>
    <row r="26" spans="1:6" ht="56.25" customHeight="1" thickBot="1">
      <c r="A26" s="42" t="s">
        <v>335</v>
      </c>
      <c r="B26" s="43" t="s">
        <v>14</v>
      </c>
      <c r="C26" s="44" t="s">
        <v>336</v>
      </c>
      <c r="D26" s="64" t="s">
        <v>337</v>
      </c>
      <c r="E26" s="65">
        <v>0</v>
      </c>
      <c r="F26" s="58">
        <f t="shared" si="1"/>
        <v>5600</v>
      </c>
    </row>
    <row r="27" spans="1:6" ht="102" thickBot="1">
      <c r="A27" s="54" t="s">
        <v>338</v>
      </c>
      <c r="B27" s="43" t="s">
        <v>14</v>
      </c>
      <c r="C27" s="44" t="s">
        <v>339</v>
      </c>
      <c r="D27" s="64" t="s">
        <v>337</v>
      </c>
      <c r="E27" s="65">
        <v>0</v>
      </c>
      <c r="F27" s="58">
        <f t="shared" si="1"/>
        <v>5600</v>
      </c>
    </row>
    <row r="28" spans="1:6" ht="44.25" customHeight="1" thickBot="1">
      <c r="A28" s="15" t="s">
        <v>340</v>
      </c>
      <c r="B28" s="45" t="s">
        <v>14</v>
      </c>
      <c r="C28" s="44" t="s">
        <v>341</v>
      </c>
      <c r="D28" s="64" t="s">
        <v>337</v>
      </c>
      <c r="E28" s="65">
        <v>0</v>
      </c>
      <c r="F28" s="58">
        <f t="shared" si="1"/>
        <v>5600</v>
      </c>
    </row>
    <row r="29" spans="1:6" ht="30" customHeight="1" thickBot="1">
      <c r="A29" s="15" t="s">
        <v>100</v>
      </c>
      <c r="B29" s="16" t="s">
        <v>14</v>
      </c>
      <c r="C29" s="44" t="s">
        <v>342</v>
      </c>
      <c r="D29" s="64" t="s">
        <v>337</v>
      </c>
      <c r="E29" s="65">
        <v>0</v>
      </c>
      <c r="F29" s="58">
        <f t="shared" si="1"/>
        <v>5600</v>
      </c>
    </row>
    <row r="30" spans="1:6" ht="30.75" customHeight="1" thickBot="1">
      <c r="A30" s="15" t="s">
        <v>124</v>
      </c>
      <c r="B30" s="16" t="s">
        <v>14</v>
      </c>
      <c r="C30" s="44" t="s">
        <v>343</v>
      </c>
      <c r="D30" s="64" t="s">
        <v>337</v>
      </c>
      <c r="E30" s="65">
        <v>0</v>
      </c>
      <c r="F30" s="58">
        <f t="shared" si="1"/>
        <v>5600</v>
      </c>
    </row>
    <row r="31" spans="1:6" ht="39.75" customHeight="1" thickBot="1">
      <c r="A31" s="15" t="s">
        <v>344</v>
      </c>
      <c r="B31" s="16" t="s">
        <v>14</v>
      </c>
      <c r="C31" s="44" t="s">
        <v>345</v>
      </c>
      <c r="D31" s="64">
        <v>3643700</v>
      </c>
      <c r="E31" s="65">
        <v>385093.59</v>
      </c>
      <c r="F31" s="58">
        <f t="shared" si="1"/>
        <v>3258606.41</v>
      </c>
    </row>
    <row r="32" spans="1:6" ht="45.75" thickBot="1">
      <c r="A32" s="54" t="s">
        <v>346</v>
      </c>
      <c r="B32" s="16" t="s">
        <v>14</v>
      </c>
      <c r="C32" s="17" t="s">
        <v>347</v>
      </c>
      <c r="D32" s="37">
        <v>2771400</v>
      </c>
      <c r="E32" s="59">
        <f>E33</f>
        <v>292244.2</v>
      </c>
      <c r="F32" s="58">
        <f t="shared" si="1"/>
        <v>2479155.8</v>
      </c>
    </row>
    <row r="33" spans="1:6" ht="13.5" thickBot="1">
      <c r="A33" s="42" t="s">
        <v>102</v>
      </c>
      <c r="B33" s="16" t="s">
        <v>14</v>
      </c>
      <c r="C33" s="17" t="s">
        <v>348</v>
      </c>
      <c r="D33" s="37">
        <v>2771400</v>
      </c>
      <c r="E33" s="59">
        <f>E34</f>
        <v>292244.2</v>
      </c>
      <c r="F33" s="58">
        <f t="shared" si="1"/>
        <v>2479155.8</v>
      </c>
    </row>
    <row r="34" spans="1:6" ht="24.75" customHeight="1" thickBot="1">
      <c r="A34" s="15" t="s">
        <v>328</v>
      </c>
      <c r="B34" s="16" t="s">
        <v>14</v>
      </c>
      <c r="C34" s="17" t="s">
        <v>349</v>
      </c>
      <c r="D34" s="37">
        <v>2771400</v>
      </c>
      <c r="E34" s="59">
        <f>E35+E36</f>
        <v>292244.2</v>
      </c>
      <c r="F34" s="58">
        <f t="shared" si="1"/>
        <v>2479155.8</v>
      </c>
    </row>
    <row r="35" spans="1:6" ht="13.5" thickBot="1">
      <c r="A35" s="15" t="s">
        <v>329</v>
      </c>
      <c r="B35" s="16" t="s">
        <v>14</v>
      </c>
      <c r="C35" s="17" t="s">
        <v>350</v>
      </c>
      <c r="D35" s="57">
        <v>2104200</v>
      </c>
      <c r="E35" s="57">
        <v>245788.2</v>
      </c>
      <c r="F35" s="58">
        <f t="shared" si="1"/>
        <v>1858411.8</v>
      </c>
    </row>
    <row r="36" spans="1:6" ht="27.75" customHeight="1" thickBot="1">
      <c r="A36" s="15" t="s">
        <v>330</v>
      </c>
      <c r="B36" s="16" t="s">
        <v>14</v>
      </c>
      <c r="C36" s="17" t="s">
        <v>351</v>
      </c>
      <c r="D36" s="37">
        <v>667200</v>
      </c>
      <c r="E36" s="59">
        <v>46456</v>
      </c>
      <c r="F36" s="58">
        <f t="shared" si="1"/>
        <v>620744</v>
      </c>
    </row>
    <row r="37" spans="1:6" ht="29.25" customHeight="1" thickBot="1">
      <c r="A37" s="15" t="s">
        <v>331</v>
      </c>
      <c r="B37" s="16" t="s">
        <v>14</v>
      </c>
      <c r="C37" s="17" t="s">
        <v>352</v>
      </c>
      <c r="D37" s="57">
        <v>105000</v>
      </c>
      <c r="E37" s="59">
        <v>18662.4</v>
      </c>
      <c r="F37" s="58">
        <f t="shared" si="1"/>
        <v>86337.6</v>
      </c>
    </row>
    <row r="38" spans="1:6" ht="30.75" customHeight="1" thickBot="1">
      <c r="A38" s="15" t="s">
        <v>328</v>
      </c>
      <c r="B38" s="16" t="s">
        <v>14</v>
      </c>
      <c r="C38" s="17" t="s">
        <v>353</v>
      </c>
      <c r="D38" s="57">
        <v>105000</v>
      </c>
      <c r="E38" s="59">
        <v>18662.4</v>
      </c>
      <c r="F38" s="58">
        <f t="shared" si="1"/>
        <v>86337.6</v>
      </c>
    </row>
    <row r="39" spans="1:6" ht="13.5" thickBot="1">
      <c r="A39" s="15" t="s">
        <v>102</v>
      </c>
      <c r="B39" s="16" t="s">
        <v>14</v>
      </c>
      <c r="C39" s="17" t="s">
        <v>354</v>
      </c>
      <c r="D39" s="57">
        <v>105000</v>
      </c>
      <c r="E39" s="59">
        <v>18662.4</v>
      </c>
      <c r="F39" s="58">
        <f t="shared" si="1"/>
        <v>86337.6</v>
      </c>
    </row>
    <row r="40" spans="1:6" ht="13.5" thickBot="1">
      <c r="A40" s="15" t="s">
        <v>60</v>
      </c>
      <c r="B40" s="16" t="s">
        <v>14</v>
      </c>
      <c r="C40" s="17" t="s">
        <v>355</v>
      </c>
      <c r="D40" s="57">
        <v>105000</v>
      </c>
      <c r="E40" s="59">
        <v>18662.4</v>
      </c>
      <c r="F40" s="58">
        <f t="shared" si="1"/>
        <v>86337.6</v>
      </c>
    </row>
    <row r="41" spans="1:6" ht="25.5" customHeight="1" hidden="1" thickBot="1">
      <c r="A41" s="15"/>
      <c r="B41" s="16" t="s">
        <v>14</v>
      </c>
      <c r="C41" s="17"/>
      <c r="D41" s="37" t="s">
        <v>333</v>
      </c>
      <c r="E41" s="59" t="s">
        <v>333</v>
      </c>
      <c r="F41" s="58">
        <f t="shared" si="1"/>
        <v>0</v>
      </c>
    </row>
    <row r="42" spans="1:6" ht="50.25" customHeight="1" thickBot="1">
      <c r="A42" s="55" t="s">
        <v>554</v>
      </c>
      <c r="B42" s="16" t="s">
        <v>14</v>
      </c>
      <c r="C42" s="44" t="s">
        <v>356</v>
      </c>
      <c r="D42" s="64">
        <v>742300</v>
      </c>
      <c r="E42" s="65">
        <v>70402.57</v>
      </c>
      <c r="F42" s="58">
        <f t="shared" si="1"/>
        <v>671897.4299999999</v>
      </c>
    </row>
    <row r="43" spans="1:6" ht="13.5" thickBot="1">
      <c r="A43" s="42" t="s">
        <v>102</v>
      </c>
      <c r="B43" s="16" t="s">
        <v>14</v>
      </c>
      <c r="C43" s="44" t="s">
        <v>357</v>
      </c>
      <c r="D43" s="64">
        <v>475800</v>
      </c>
      <c r="E43" s="65">
        <v>25087.57</v>
      </c>
      <c r="F43" s="58">
        <f t="shared" si="1"/>
        <v>450712.43</v>
      </c>
    </row>
    <row r="44" spans="1:6" ht="18" customHeight="1" thickBot="1">
      <c r="A44" s="15" t="s">
        <v>104</v>
      </c>
      <c r="B44" s="43" t="s">
        <v>14</v>
      </c>
      <c r="C44" s="44" t="s">
        <v>358</v>
      </c>
      <c r="D44" s="64">
        <f>D45+D46+D49+D50</f>
        <v>475800</v>
      </c>
      <c r="E44" s="65">
        <v>25087.57</v>
      </c>
      <c r="F44" s="58">
        <f t="shared" si="1"/>
        <v>450712.43</v>
      </c>
    </row>
    <row r="45" spans="1:6" ht="13.5" thickBot="1">
      <c r="A45" s="15" t="s">
        <v>359</v>
      </c>
      <c r="B45" s="16" t="s">
        <v>14</v>
      </c>
      <c r="C45" s="44" t="s">
        <v>360</v>
      </c>
      <c r="D45" s="57">
        <v>52000</v>
      </c>
      <c r="E45" s="65">
        <v>3296.97</v>
      </c>
      <c r="F45" s="58">
        <f t="shared" si="1"/>
        <v>48703.03</v>
      </c>
    </row>
    <row r="46" spans="1:6" ht="18" customHeight="1" thickBot="1">
      <c r="A46" s="15" t="s">
        <v>105</v>
      </c>
      <c r="B46" s="16" t="s">
        <v>14</v>
      </c>
      <c r="C46" s="17" t="s">
        <v>361</v>
      </c>
      <c r="D46" s="57">
        <v>51200</v>
      </c>
      <c r="E46" s="59">
        <v>1794.08</v>
      </c>
      <c r="F46" s="58">
        <f t="shared" si="1"/>
        <v>49405.92</v>
      </c>
    </row>
    <row r="47" spans="1:6" ht="21" customHeight="1" hidden="1" thickBot="1">
      <c r="A47" s="15"/>
      <c r="B47" s="16"/>
      <c r="C47" s="17"/>
      <c r="D47" s="37"/>
      <c r="E47" s="59"/>
      <c r="F47" s="58"/>
    </row>
    <row r="48" spans="1:6" ht="25.5" customHeight="1" hidden="1" thickBot="1">
      <c r="A48" s="15"/>
      <c r="B48" s="16"/>
      <c r="C48" s="17"/>
      <c r="D48" s="37"/>
      <c r="E48" s="59"/>
      <c r="F48" s="58"/>
    </row>
    <row r="49" spans="1:6" ht="25.5" customHeight="1" thickBot="1">
      <c r="A49" s="15" t="s">
        <v>168</v>
      </c>
      <c r="B49" s="43" t="s">
        <v>14</v>
      </c>
      <c r="C49" s="17" t="s">
        <v>362</v>
      </c>
      <c r="D49" s="57">
        <v>141400</v>
      </c>
      <c r="E49" s="57">
        <v>2793.78</v>
      </c>
      <c r="F49" s="58">
        <f t="shared" si="1"/>
        <v>138606.22</v>
      </c>
    </row>
    <row r="50" spans="1:6" ht="22.5" customHeight="1" thickBot="1">
      <c r="A50" s="15" t="s">
        <v>117</v>
      </c>
      <c r="B50" s="43" t="s">
        <v>14</v>
      </c>
      <c r="C50" s="17" t="s">
        <v>363</v>
      </c>
      <c r="D50" s="57">
        <v>231200</v>
      </c>
      <c r="E50" s="57">
        <v>17202.74</v>
      </c>
      <c r="F50" s="58">
        <f t="shared" si="1"/>
        <v>213997.26</v>
      </c>
    </row>
    <row r="51" spans="1:6" ht="25.5" customHeight="1" thickBot="1">
      <c r="A51" s="15" t="s">
        <v>100</v>
      </c>
      <c r="B51" s="16" t="s">
        <v>14</v>
      </c>
      <c r="C51" s="17" t="s">
        <v>364</v>
      </c>
      <c r="D51" s="37">
        <v>266500</v>
      </c>
      <c r="E51" s="59">
        <v>45315</v>
      </c>
      <c r="F51" s="58">
        <f t="shared" si="1"/>
        <v>221185</v>
      </c>
    </row>
    <row r="52" spans="1:6" ht="27.75" customHeight="1" thickBot="1">
      <c r="A52" s="15" t="s">
        <v>103</v>
      </c>
      <c r="B52" s="16" t="s">
        <v>14</v>
      </c>
      <c r="C52" s="17" t="s">
        <v>365</v>
      </c>
      <c r="D52" s="57">
        <v>60000</v>
      </c>
      <c r="E52" s="57">
        <v>0</v>
      </c>
      <c r="F52" s="58">
        <f t="shared" si="1"/>
        <v>60000</v>
      </c>
    </row>
    <row r="53" spans="1:6" ht="23.25" customHeight="1" thickBot="1">
      <c r="A53" s="15" t="s">
        <v>124</v>
      </c>
      <c r="B53" s="16" t="s">
        <v>14</v>
      </c>
      <c r="C53" s="17" t="s">
        <v>366</v>
      </c>
      <c r="D53" s="57">
        <v>206500</v>
      </c>
      <c r="E53" s="57">
        <v>45315</v>
      </c>
      <c r="F53" s="58">
        <f t="shared" si="1"/>
        <v>161185</v>
      </c>
    </row>
    <row r="54" spans="1:6" ht="26.25" customHeight="1" hidden="1" thickBot="1">
      <c r="A54" s="15"/>
      <c r="B54" s="16"/>
      <c r="C54" s="17"/>
      <c r="D54" s="37"/>
      <c r="E54" s="59"/>
      <c r="F54" s="58"/>
    </row>
    <row r="55" spans="1:6" ht="18.75" customHeight="1" hidden="1" thickBot="1">
      <c r="A55" s="15"/>
      <c r="B55" s="16"/>
      <c r="C55" s="17"/>
      <c r="D55" s="37"/>
      <c r="E55" s="59"/>
      <c r="F55" s="58"/>
    </row>
    <row r="56" spans="1:6" ht="124.5" thickBot="1">
      <c r="A56" s="54" t="s">
        <v>367</v>
      </c>
      <c r="B56" s="43" t="s">
        <v>14</v>
      </c>
      <c r="C56" s="44" t="s">
        <v>368</v>
      </c>
      <c r="D56" s="64">
        <v>25000</v>
      </c>
      <c r="E56" s="65">
        <v>3784.42</v>
      </c>
      <c r="F56" s="67">
        <f t="shared" si="1"/>
        <v>21215.58</v>
      </c>
    </row>
    <row r="57" spans="1:6" ht="31.5" customHeight="1" thickBot="1">
      <c r="A57" s="42" t="s">
        <v>115</v>
      </c>
      <c r="B57" s="43" t="s">
        <v>14</v>
      </c>
      <c r="C57" s="44" t="s">
        <v>548</v>
      </c>
      <c r="D57" s="64">
        <f>D58</f>
        <v>6500</v>
      </c>
      <c r="E57" s="65">
        <f>E58</f>
        <v>1449</v>
      </c>
      <c r="F57" s="67">
        <f t="shared" si="1"/>
        <v>5051</v>
      </c>
    </row>
    <row r="58" spans="1:6" ht="13.5" thickBot="1">
      <c r="A58" s="42" t="s">
        <v>102</v>
      </c>
      <c r="B58" s="43" t="s">
        <v>14</v>
      </c>
      <c r="C58" s="44" t="s">
        <v>547</v>
      </c>
      <c r="D58" s="64">
        <f>D59</f>
        <v>6500</v>
      </c>
      <c r="E58" s="65">
        <f>E59</f>
        <v>1449</v>
      </c>
      <c r="F58" s="67">
        <f t="shared" si="1"/>
        <v>5051</v>
      </c>
    </row>
    <row r="59" spans="1:6" ht="13.5" thickBot="1">
      <c r="A59" s="42" t="s">
        <v>144</v>
      </c>
      <c r="B59" s="43" t="s">
        <v>14</v>
      </c>
      <c r="C59" s="44" t="s">
        <v>546</v>
      </c>
      <c r="D59" s="64">
        <v>6500</v>
      </c>
      <c r="E59" s="65">
        <v>1449</v>
      </c>
      <c r="F59" s="67">
        <f t="shared" si="1"/>
        <v>5051</v>
      </c>
    </row>
    <row r="60" spans="1:6" ht="23.25" thickBot="1">
      <c r="A60" s="42" t="s">
        <v>115</v>
      </c>
      <c r="B60" s="43" t="s">
        <v>14</v>
      </c>
      <c r="C60" s="44" t="s">
        <v>369</v>
      </c>
      <c r="D60" s="64">
        <f>D61</f>
        <v>18500</v>
      </c>
      <c r="E60" s="65">
        <f>E61</f>
        <v>2335.42</v>
      </c>
      <c r="F60" s="67">
        <f>D60-E60</f>
        <v>16164.58</v>
      </c>
    </row>
    <row r="61" spans="1:6" ht="13.5" thickBot="1">
      <c r="A61" s="42" t="s">
        <v>102</v>
      </c>
      <c r="B61" s="43" t="s">
        <v>14</v>
      </c>
      <c r="C61" s="44" t="s">
        <v>370</v>
      </c>
      <c r="D61" s="64">
        <f>D62</f>
        <v>18500</v>
      </c>
      <c r="E61" s="65">
        <f>E62</f>
        <v>2335.42</v>
      </c>
      <c r="F61" s="67">
        <f>D61-E61</f>
        <v>16164.58</v>
      </c>
    </row>
    <row r="62" spans="1:6" ht="13.5" thickBot="1">
      <c r="A62" s="42" t="s">
        <v>144</v>
      </c>
      <c r="B62" s="43" t="s">
        <v>14</v>
      </c>
      <c r="C62" s="44" t="s">
        <v>371</v>
      </c>
      <c r="D62" s="64">
        <v>18500</v>
      </c>
      <c r="E62" s="68">
        <v>2335.42</v>
      </c>
      <c r="F62" s="67">
        <f>D62-E62</f>
        <v>16164.58</v>
      </c>
    </row>
    <row r="63" spans="1:6" ht="13.5" thickBot="1">
      <c r="A63" s="46" t="s">
        <v>372</v>
      </c>
      <c r="B63" s="16" t="s">
        <v>14</v>
      </c>
      <c r="C63" s="17" t="s">
        <v>555</v>
      </c>
      <c r="D63" s="37" t="s">
        <v>373</v>
      </c>
      <c r="E63" s="59">
        <v>0</v>
      </c>
      <c r="F63" s="58">
        <f t="shared" si="1"/>
        <v>200</v>
      </c>
    </row>
    <row r="64" spans="1:6" ht="113.25" thickBot="1">
      <c r="A64" s="55" t="s">
        <v>374</v>
      </c>
      <c r="B64" s="16" t="s">
        <v>14</v>
      </c>
      <c r="C64" s="17" t="s">
        <v>556</v>
      </c>
      <c r="D64" s="37" t="s">
        <v>373</v>
      </c>
      <c r="E64" s="59">
        <v>0</v>
      </c>
      <c r="F64" s="58">
        <f t="shared" si="1"/>
        <v>200</v>
      </c>
    </row>
    <row r="65" spans="1:6" ht="126.75" thickBot="1">
      <c r="A65" s="56" t="s">
        <v>375</v>
      </c>
      <c r="B65" s="16" t="s">
        <v>14</v>
      </c>
      <c r="C65" s="17" t="s">
        <v>557</v>
      </c>
      <c r="D65" s="37" t="s">
        <v>373</v>
      </c>
      <c r="E65" s="59">
        <v>0</v>
      </c>
      <c r="F65" s="58">
        <f t="shared" si="1"/>
        <v>200</v>
      </c>
    </row>
    <row r="66" spans="1:6" ht="40.5" customHeight="1" thickBot="1">
      <c r="A66" s="15" t="s">
        <v>114</v>
      </c>
      <c r="B66" s="16" t="s">
        <v>14</v>
      </c>
      <c r="C66" s="17" t="s">
        <v>558</v>
      </c>
      <c r="D66" s="37" t="s">
        <v>373</v>
      </c>
      <c r="E66" s="59">
        <v>0</v>
      </c>
      <c r="F66" s="58">
        <f t="shared" si="1"/>
        <v>200</v>
      </c>
    </row>
    <row r="67" spans="1:6" ht="33.75" customHeight="1" thickBot="1">
      <c r="A67" s="15" t="s">
        <v>63</v>
      </c>
      <c r="B67" s="16" t="s">
        <v>14</v>
      </c>
      <c r="C67" s="17" t="s">
        <v>559</v>
      </c>
      <c r="D67" s="37" t="s">
        <v>373</v>
      </c>
      <c r="E67" s="59">
        <v>0</v>
      </c>
      <c r="F67" s="58">
        <f t="shared" si="1"/>
        <v>200</v>
      </c>
    </row>
    <row r="68" spans="1:6" ht="29.25" customHeight="1" thickBot="1">
      <c r="A68" s="15" t="s">
        <v>65</v>
      </c>
      <c r="B68" s="16" t="s">
        <v>14</v>
      </c>
      <c r="C68" s="17" t="s">
        <v>560</v>
      </c>
      <c r="D68" s="37" t="s">
        <v>373</v>
      </c>
      <c r="E68" s="59">
        <v>0</v>
      </c>
      <c r="F68" s="58">
        <f t="shared" si="1"/>
        <v>200</v>
      </c>
    </row>
    <row r="69" spans="1:6" ht="27.75" customHeight="1" thickBot="1">
      <c r="A69" s="42" t="s">
        <v>562</v>
      </c>
      <c r="B69" s="43" t="s">
        <v>14</v>
      </c>
      <c r="C69" s="44" t="s">
        <v>561</v>
      </c>
      <c r="D69" s="64">
        <f>D70</f>
        <v>87300</v>
      </c>
      <c r="E69" s="65">
        <v>0</v>
      </c>
      <c r="F69" s="67">
        <f aca="true" t="shared" si="2" ref="F69:F74">D69-E69</f>
        <v>87300</v>
      </c>
    </row>
    <row r="70" spans="1:6" ht="15.75" customHeight="1" thickBot="1">
      <c r="A70" s="42" t="s">
        <v>563</v>
      </c>
      <c r="B70" s="43" t="s">
        <v>14</v>
      </c>
      <c r="C70" s="44" t="s">
        <v>565</v>
      </c>
      <c r="D70" s="64">
        <f>D71</f>
        <v>87300</v>
      </c>
      <c r="E70" s="65">
        <v>0</v>
      </c>
      <c r="F70" s="67">
        <f t="shared" si="2"/>
        <v>87300</v>
      </c>
    </row>
    <row r="71" spans="1:6" ht="56.25" customHeight="1" thickBot="1">
      <c r="A71" s="42" t="s">
        <v>564</v>
      </c>
      <c r="B71" s="43" t="s">
        <v>14</v>
      </c>
      <c r="C71" s="44" t="s">
        <v>566</v>
      </c>
      <c r="D71" s="64">
        <v>87300</v>
      </c>
      <c r="E71" s="68">
        <v>0</v>
      </c>
      <c r="F71" s="67">
        <f t="shared" si="2"/>
        <v>87300</v>
      </c>
    </row>
    <row r="72" spans="1:6" ht="18.75" customHeight="1" thickBot="1">
      <c r="A72" s="42" t="s">
        <v>567</v>
      </c>
      <c r="B72" s="43" t="s">
        <v>14</v>
      </c>
      <c r="C72" s="44" t="s">
        <v>568</v>
      </c>
      <c r="D72" s="64">
        <v>87300</v>
      </c>
      <c r="E72" s="68">
        <v>0</v>
      </c>
      <c r="F72" s="67">
        <f t="shared" si="2"/>
        <v>87300</v>
      </c>
    </row>
    <row r="73" spans="1:6" ht="18.75" customHeight="1" thickBot="1">
      <c r="A73" s="42" t="s">
        <v>102</v>
      </c>
      <c r="B73" s="43" t="s">
        <v>14</v>
      </c>
      <c r="C73" s="44" t="s">
        <v>569</v>
      </c>
      <c r="D73" s="64">
        <v>87300</v>
      </c>
      <c r="E73" s="68">
        <v>0</v>
      </c>
      <c r="F73" s="67">
        <f t="shared" si="2"/>
        <v>87300</v>
      </c>
    </row>
    <row r="74" spans="1:6" ht="21.75" customHeight="1" thickBot="1">
      <c r="A74" s="42" t="s">
        <v>144</v>
      </c>
      <c r="B74" s="43" t="s">
        <v>14</v>
      </c>
      <c r="C74" s="44" t="s">
        <v>570</v>
      </c>
      <c r="D74" s="64">
        <v>87300</v>
      </c>
      <c r="E74" s="68">
        <v>0</v>
      </c>
      <c r="F74" s="67">
        <f t="shared" si="2"/>
        <v>87300</v>
      </c>
    </row>
    <row r="75" spans="1:6" ht="14.25" customHeight="1" thickBot="1">
      <c r="A75" s="15" t="s">
        <v>121</v>
      </c>
      <c r="B75" s="16" t="s">
        <v>14</v>
      </c>
      <c r="C75" s="17" t="s">
        <v>120</v>
      </c>
      <c r="D75" s="37">
        <f>D76</f>
        <v>5000</v>
      </c>
      <c r="E75" s="59" t="s">
        <v>298</v>
      </c>
      <c r="F75" s="58">
        <f t="shared" si="1"/>
        <v>5000</v>
      </c>
    </row>
    <row r="76" spans="1:6" ht="13.5" thickBot="1">
      <c r="A76" s="15" t="s">
        <v>121</v>
      </c>
      <c r="B76" s="16" t="s">
        <v>14</v>
      </c>
      <c r="C76" s="17" t="s">
        <v>146</v>
      </c>
      <c r="D76" s="37">
        <f>D77</f>
        <v>5000</v>
      </c>
      <c r="E76" s="59" t="s">
        <v>298</v>
      </c>
      <c r="F76" s="58">
        <f t="shared" si="1"/>
        <v>5000</v>
      </c>
    </row>
    <row r="77" spans="1:6" ht="24.75" customHeight="1" thickBot="1">
      <c r="A77" s="42" t="s">
        <v>549</v>
      </c>
      <c r="B77" s="16" t="s">
        <v>14</v>
      </c>
      <c r="C77" s="17" t="s">
        <v>147</v>
      </c>
      <c r="D77" s="37">
        <f>D78</f>
        <v>5000</v>
      </c>
      <c r="E77" s="59" t="s">
        <v>298</v>
      </c>
      <c r="F77" s="58">
        <f t="shared" si="1"/>
        <v>5000</v>
      </c>
    </row>
    <row r="78" spans="1:6" ht="12.75" customHeight="1" thickBot="1">
      <c r="A78" s="15" t="s">
        <v>122</v>
      </c>
      <c r="B78" s="16" t="s">
        <v>14</v>
      </c>
      <c r="C78" s="17" t="s">
        <v>148</v>
      </c>
      <c r="D78" s="37">
        <f>D79</f>
        <v>5000</v>
      </c>
      <c r="E78" s="59" t="s">
        <v>298</v>
      </c>
      <c r="F78" s="58">
        <f t="shared" si="1"/>
        <v>5000</v>
      </c>
    </row>
    <row r="79" spans="1:6" ht="13.5" thickBot="1">
      <c r="A79" s="15" t="s">
        <v>102</v>
      </c>
      <c r="B79" s="16" t="s">
        <v>14</v>
      </c>
      <c r="C79" s="17" t="s">
        <v>149</v>
      </c>
      <c r="D79" s="37">
        <f>D80</f>
        <v>5000</v>
      </c>
      <c r="E79" s="59" t="s">
        <v>298</v>
      </c>
      <c r="F79" s="58">
        <f t="shared" si="1"/>
        <v>5000</v>
      </c>
    </row>
    <row r="80" spans="1:6" ht="18.75" customHeight="1" thickBot="1">
      <c r="A80" s="15" t="s">
        <v>144</v>
      </c>
      <c r="B80" s="16" t="s">
        <v>14</v>
      </c>
      <c r="C80" s="17" t="s">
        <v>150</v>
      </c>
      <c r="D80" s="37">
        <v>5000</v>
      </c>
      <c r="E80" s="59" t="s">
        <v>298</v>
      </c>
      <c r="F80" s="58">
        <f t="shared" si="1"/>
        <v>5000</v>
      </c>
    </row>
    <row r="81" spans="1:6" ht="27.75" customHeight="1" thickBot="1">
      <c r="A81" s="15" t="s">
        <v>101</v>
      </c>
      <c r="B81" s="16" t="s">
        <v>14</v>
      </c>
      <c r="C81" s="17" t="s">
        <v>376</v>
      </c>
      <c r="D81" s="37">
        <v>55800</v>
      </c>
      <c r="E81" s="59">
        <v>6650</v>
      </c>
      <c r="F81" s="58">
        <f t="shared" si="1"/>
        <v>49150</v>
      </c>
    </row>
    <row r="82" spans="1:6" ht="39" customHeight="1" thickBot="1">
      <c r="A82" s="55" t="s">
        <v>377</v>
      </c>
      <c r="B82" s="16" t="s">
        <v>14</v>
      </c>
      <c r="C82" s="17" t="s">
        <v>571</v>
      </c>
      <c r="D82" s="37">
        <v>4000</v>
      </c>
      <c r="E82" s="59">
        <v>0</v>
      </c>
      <c r="F82" s="58">
        <f t="shared" si="1"/>
        <v>4000</v>
      </c>
    </row>
    <row r="83" spans="1:6" ht="104.25" customHeight="1" thickBot="1">
      <c r="A83" s="55" t="s">
        <v>572</v>
      </c>
      <c r="B83" s="16" t="s">
        <v>14</v>
      </c>
      <c r="C83" s="17" t="s">
        <v>379</v>
      </c>
      <c r="D83" s="37">
        <v>4000</v>
      </c>
      <c r="E83" s="59">
        <v>0</v>
      </c>
      <c r="F83" s="58">
        <f>D83-E83</f>
        <v>4000</v>
      </c>
    </row>
    <row r="84" spans="1:6" ht="35.25" customHeight="1" thickBot="1">
      <c r="A84" s="55" t="s">
        <v>114</v>
      </c>
      <c r="B84" s="16" t="s">
        <v>14</v>
      </c>
      <c r="C84" s="17" t="s">
        <v>380</v>
      </c>
      <c r="D84" s="37">
        <v>4000</v>
      </c>
      <c r="E84" s="59">
        <v>0</v>
      </c>
      <c r="F84" s="58">
        <f>D84-E84</f>
        <v>4000</v>
      </c>
    </row>
    <row r="85" spans="1:6" ht="19.5" customHeight="1" thickBot="1">
      <c r="A85" s="55" t="s">
        <v>102</v>
      </c>
      <c r="B85" s="16" t="s">
        <v>14</v>
      </c>
      <c r="C85" s="17" t="s">
        <v>381</v>
      </c>
      <c r="D85" s="37">
        <v>4000</v>
      </c>
      <c r="E85" s="59">
        <v>0</v>
      </c>
      <c r="F85" s="58">
        <f>D85-E85</f>
        <v>4000</v>
      </c>
    </row>
    <row r="86" spans="1:6" ht="15" customHeight="1" thickBot="1">
      <c r="A86" s="55" t="s">
        <v>117</v>
      </c>
      <c r="B86" s="16" t="s">
        <v>14</v>
      </c>
      <c r="C86" s="17" t="s">
        <v>382</v>
      </c>
      <c r="D86" s="37">
        <v>4000</v>
      </c>
      <c r="E86" s="59">
        <v>0</v>
      </c>
      <c r="F86" s="58">
        <f>D86-E86</f>
        <v>4000</v>
      </c>
    </row>
    <row r="87" spans="1:6" ht="29.25" customHeight="1" hidden="1" thickBot="1">
      <c r="A87" s="15"/>
      <c r="B87" s="16"/>
      <c r="C87" s="17"/>
      <c r="D87" s="37"/>
      <c r="E87" s="59"/>
      <c r="F87" s="58"/>
    </row>
    <row r="88" spans="1:6" ht="109.5" customHeight="1" hidden="1" thickBot="1">
      <c r="A88" s="55"/>
      <c r="B88" s="16"/>
      <c r="C88" s="17"/>
      <c r="D88" s="37"/>
      <c r="E88" s="59"/>
      <c r="F88" s="58"/>
    </row>
    <row r="89" spans="1:6" ht="24" customHeight="1" hidden="1" thickBot="1">
      <c r="A89" s="15"/>
      <c r="B89" s="16"/>
      <c r="C89" s="17"/>
      <c r="D89" s="37"/>
      <c r="E89" s="59"/>
      <c r="F89" s="58"/>
    </row>
    <row r="90" spans="1:6" ht="13.5" hidden="1" thickBot="1">
      <c r="A90" s="15"/>
      <c r="B90" s="16"/>
      <c r="C90" s="17"/>
      <c r="D90" s="37"/>
      <c r="E90" s="59"/>
      <c r="F90" s="58"/>
    </row>
    <row r="91" spans="1:6" ht="21.75" customHeight="1" hidden="1" thickBot="1">
      <c r="A91" s="15"/>
      <c r="B91" s="16"/>
      <c r="C91" s="17"/>
      <c r="D91" s="37"/>
      <c r="E91" s="59"/>
      <c r="F91" s="58"/>
    </row>
    <row r="92" spans="1:6" ht="12.75" customHeight="1" hidden="1" thickBot="1">
      <c r="A92" s="15"/>
      <c r="B92" s="16"/>
      <c r="C92" s="17"/>
      <c r="D92" s="37"/>
      <c r="E92" s="59"/>
      <c r="F92" s="58"/>
    </row>
    <row r="93" spans="1:6" ht="49.5" customHeight="1" thickBot="1">
      <c r="A93" s="55" t="s">
        <v>383</v>
      </c>
      <c r="B93" s="16" t="s">
        <v>14</v>
      </c>
      <c r="C93" s="17" t="s">
        <v>384</v>
      </c>
      <c r="D93" s="37" t="s">
        <v>385</v>
      </c>
      <c r="E93" s="37">
        <v>0</v>
      </c>
      <c r="F93" s="58">
        <f aca="true" t="shared" si="3" ref="F93:F150">D93-E93</f>
        <v>3000</v>
      </c>
    </row>
    <row r="94" spans="1:6" ht="118.5" customHeight="1" thickBot="1">
      <c r="A94" s="55" t="s">
        <v>386</v>
      </c>
      <c r="B94" s="16" t="s">
        <v>14</v>
      </c>
      <c r="C94" s="17" t="s">
        <v>387</v>
      </c>
      <c r="D94" s="37" t="s">
        <v>385</v>
      </c>
      <c r="E94" s="37">
        <v>0</v>
      </c>
      <c r="F94" s="58">
        <f t="shared" si="3"/>
        <v>3000</v>
      </c>
    </row>
    <row r="95" spans="1:6" ht="48" customHeight="1" thickBot="1">
      <c r="A95" s="15" t="s">
        <v>114</v>
      </c>
      <c r="B95" s="16" t="s">
        <v>14</v>
      </c>
      <c r="C95" s="17" t="s">
        <v>388</v>
      </c>
      <c r="D95" s="37" t="s">
        <v>385</v>
      </c>
      <c r="E95" s="37">
        <v>0</v>
      </c>
      <c r="F95" s="58">
        <f t="shared" si="3"/>
        <v>3000</v>
      </c>
    </row>
    <row r="96" spans="1:6" ht="13.5" thickBot="1">
      <c r="A96" s="55" t="s">
        <v>102</v>
      </c>
      <c r="B96" s="16" t="s">
        <v>14</v>
      </c>
      <c r="C96" s="17" t="s">
        <v>389</v>
      </c>
      <c r="D96" s="37" t="s">
        <v>385</v>
      </c>
      <c r="E96" s="37">
        <v>0</v>
      </c>
      <c r="F96" s="58">
        <f t="shared" si="3"/>
        <v>3000</v>
      </c>
    </row>
    <row r="97" spans="1:6" ht="13.5" thickBot="1">
      <c r="A97" s="55" t="s">
        <v>104</v>
      </c>
      <c r="B97" s="16" t="s">
        <v>14</v>
      </c>
      <c r="C97" s="17" t="s">
        <v>390</v>
      </c>
      <c r="D97" s="37" t="s">
        <v>385</v>
      </c>
      <c r="E97" s="37">
        <v>0</v>
      </c>
      <c r="F97" s="58">
        <f t="shared" si="3"/>
        <v>3000</v>
      </c>
    </row>
    <row r="98" spans="1:6" ht="13.5" thickBot="1">
      <c r="A98" s="55" t="s">
        <v>117</v>
      </c>
      <c r="B98" s="16" t="s">
        <v>14</v>
      </c>
      <c r="C98" s="17" t="s">
        <v>391</v>
      </c>
      <c r="D98" s="37" t="s">
        <v>385</v>
      </c>
      <c r="E98" s="37">
        <v>0</v>
      </c>
      <c r="F98" s="58">
        <f t="shared" si="3"/>
        <v>3000</v>
      </c>
    </row>
    <row r="99" spans="1:6" ht="48.75" customHeight="1" thickBot="1">
      <c r="A99" s="55" t="s">
        <v>392</v>
      </c>
      <c r="B99" s="16" t="s">
        <v>14</v>
      </c>
      <c r="C99" s="17" t="s">
        <v>393</v>
      </c>
      <c r="D99" s="37">
        <v>3000</v>
      </c>
      <c r="E99" s="59">
        <v>0</v>
      </c>
      <c r="F99" s="58">
        <f t="shared" si="3"/>
        <v>3000</v>
      </c>
    </row>
    <row r="100" spans="1:6" ht="124.5" thickBot="1">
      <c r="A100" s="55" t="s">
        <v>394</v>
      </c>
      <c r="B100" s="16" t="s">
        <v>14</v>
      </c>
      <c r="C100" s="17" t="s">
        <v>395</v>
      </c>
      <c r="D100" s="37" t="s">
        <v>378</v>
      </c>
      <c r="E100" s="59">
        <v>0</v>
      </c>
      <c r="F100" s="58">
        <f t="shared" si="3"/>
        <v>3500</v>
      </c>
    </row>
    <row r="101" spans="1:6" ht="34.5" thickBot="1">
      <c r="A101" s="55" t="s">
        <v>114</v>
      </c>
      <c r="B101" s="16" t="s">
        <v>14</v>
      </c>
      <c r="C101" s="17" t="s">
        <v>396</v>
      </c>
      <c r="D101" s="37" t="s">
        <v>378</v>
      </c>
      <c r="E101" s="59">
        <v>0</v>
      </c>
      <c r="F101" s="58">
        <f t="shared" si="3"/>
        <v>3500</v>
      </c>
    </row>
    <row r="102" spans="1:6" ht="13.5" thickBot="1">
      <c r="A102" s="55" t="s">
        <v>102</v>
      </c>
      <c r="B102" s="16" t="s">
        <v>14</v>
      </c>
      <c r="C102" s="17" t="s">
        <v>397</v>
      </c>
      <c r="D102" s="37" t="s">
        <v>378</v>
      </c>
      <c r="E102" s="59">
        <v>0</v>
      </c>
      <c r="F102" s="58">
        <f t="shared" si="3"/>
        <v>3500</v>
      </c>
    </row>
    <row r="103" spans="1:6" ht="13.5" thickBot="1">
      <c r="A103" s="55" t="s">
        <v>104</v>
      </c>
      <c r="B103" s="16" t="s">
        <v>14</v>
      </c>
      <c r="C103" s="17" t="s">
        <v>398</v>
      </c>
      <c r="D103" s="37" t="s">
        <v>378</v>
      </c>
      <c r="E103" s="59">
        <v>0</v>
      </c>
      <c r="F103" s="58">
        <f t="shared" si="3"/>
        <v>3500</v>
      </c>
    </row>
    <row r="104" spans="1:6" ht="13.5" thickBot="1">
      <c r="A104" s="55" t="s">
        <v>117</v>
      </c>
      <c r="B104" s="16" t="s">
        <v>14</v>
      </c>
      <c r="C104" s="17" t="s">
        <v>399</v>
      </c>
      <c r="D104" s="37" t="s">
        <v>378</v>
      </c>
      <c r="E104" s="59">
        <v>0</v>
      </c>
      <c r="F104" s="58">
        <f t="shared" si="3"/>
        <v>3500</v>
      </c>
    </row>
    <row r="105" spans="1:6" ht="13.5" thickBot="1">
      <c r="A105" s="55" t="s">
        <v>372</v>
      </c>
      <c r="B105" s="16" t="s">
        <v>14</v>
      </c>
      <c r="C105" s="17" t="s">
        <v>151</v>
      </c>
      <c r="D105" s="37">
        <v>45800</v>
      </c>
      <c r="E105" s="59">
        <v>6650</v>
      </c>
      <c r="F105" s="58">
        <f t="shared" si="3"/>
        <v>39150</v>
      </c>
    </row>
    <row r="106" spans="1:6" ht="111" customHeight="1" thickBot="1">
      <c r="A106" s="55" t="s">
        <v>400</v>
      </c>
      <c r="B106" s="16" t="s">
        <v>14</v>
      </c>
      <c r="C106" s="17" t="s">
        <v>401</v>
      </c>
      <c r="D106" s="37">
        <v>40800</v>
      </c>
      <c r="E106" s="59">
        <v>1650</v>
      </c>
      <c r="F106" s="58">
        <f t="shared" si="3"/>
        <v>39150</v>
      </c>
    </row>
    <row r="107" spans="1:6" ht="34.5" thickBot="1">
      <c r="A107" s="55" t="s">
        <v>114</v>
      </c>
      <c r="B107" s="16" t="s">
        <v>14</v>
      </c>
      <c r="C107" s="17" t="s">
        <v>402</v>
      </c>
      <c r="D107" s="37">
        <v>40800</v>
      </c>
      <c r="E107" s="59">
        <v>1650</v>
      </c>
      <c r="F107" s="58">
        <f t="shared" si="3"/>
        <v>39150</v>
      </c>
    </row>
    <row r="108" spans="1:6" ht="13.5" thickBot="1">
      <c r="A108" s="55" t="s">
        <v>102</v>
      </c>
      <c r="B108" s="16" t="s">
        <v>14</v>
      </c>
      <c r="C108" s="17" t="s">
        <v>403</v>
      </c>
      <c r="D108" s="37">
        <v>40800</v>
      </c>
      <c r="E108" s="59">
        <v>1650</v>
      </c>
      <c r="F108" s="58">
        <f t="shared" si="3"/>
        <v>39150</v>
      </c>
    </row>
    <row r="109" spans="1:6" ht="13.5" thickBot="1">
      <c r="A109" s="55" t="s">
        <v>104</v>
      </c>
      <c r="B109" s="16" t="s">
        <v>14</v>
      </c>
      <c r="C109" s="17" t="s">
        <v>404</v>
      </c>
      <c r="D109" s="37">
        <v>40800</v>
      </c>
      <c r="E109" s="59">
        <v>1650</v>
      </c>
      <c r="F109" s="58">
        <f t="shared" si="3"/>
        <v>39150</v>
      </c>
    </row>
    <row r="110" spans="1:6" ht="13.5" thickBot="1">
      <c r="A110" s="55" t="s">
        <v>117</v>
      </c>
      <c r="B110" s="16" t="s">
        <v>14</v>
      </c>
      <c r="C110" s="17" t="s">
        <v>405</v>
      </c>
      <c r="D110" s="37">
        <v>40800</v>
      </c>
      <c r="E110" s="59">
        <v>1650</v>
      </c>
      <c r="F110" s="58">
        <f t="shared" si="3"/>
        <v>39150</v>
      </c>
    </row>
    <row r="111" spans="1:6" ht="23.25" thickBot="1">
      <c r="A111" s="55" t="s">
        <v>115</v>
      </c>
      <c r="B111" s="16" t="s">
        <v>14</v>
      </c>
      <c r="C111" s="17" t="s">
        <v>268</v>
      </c>
      <c r="D111" s="37">
        <v>5000</v>
      </c>
      <c r="E111" s="59">
        <v>5000</v>
      </c>
      <c r="F111" s="58">
        <f t="shared" si="3"/>
        <v>0</v>
      </c>
    </row>
    <row r="112" spans="1:6" ht="13.5" thickBot="1">
      <c r="A112" s="55" t="s">
        <v>102</v>
      </c>
      <c r="B112" s="16" t="s">
        <v>14</v>
      </c>
      <c r="C112" s="17" t="s">
        <v>269</v>
      </c>
      <c r="D112" s="37">
        <v>5000</v>
      </c>
      <c r="E112" s="59">
        <v>5000</v>
      </c>
      <c r="F112" s="58">
        <f t="shared" si="3"/>
        <v>0</v>
      </c>
    </row>
    <row r="113" spans="1:6" ht="13.5" thickBot="1">
      <c r="A113" s="55" t="s">
        <v>144</v>
      </c>
      <c r="B113" s="16" t="s">
        <v>14</v>
      </c>
      <c r="C113" s="17" t="s">
        <v>270</v>
      </c>
      <c r="D113" s="37">
        <v>5000</v>
      </c>
      <c r="E113" s="59">
        <v>5000</v>
      </c>
      <c r="F113" s="58">
        <f t="shared" si="3"/>
        <v>0</v>
      </c>
    </row>
    <row r="114" spans="1:6" ht="13.5" hidden="1" thickBot="1">
      <c r="A114" s="55"/>
      <c r="B114" s="16"/>
      <c r="C114" s="17"/>
      <c r="D114" s="37"/>
      <c r="E114" s="37"/>
      <c r="F114" s="58">
        <f t="shared" si="3"/>
        <v>0</v>
      </c>
    </row>
    <row r="115" spans="1:6" ht="13.5" hidden="1" thickBot="1">
      <c r="A115" s="55"/>
      <c r="B115" s="16"/>
      <c r="C115" s="17"/>
      <c r="D115" s="37"/>
      <c r="E115" s="59"/>
      <c r="F115" s="58">
        <f t="shared" si="3"/>
        <v>0</v>
      </c>
    </row>
    <row r="116" spans="1:6" ht="13.5" hidden="1" thickBot="1">
      <c r="A116" s="55"/>
      <c r="B116" s="16"/>
      <c r="C116" s="17"/>
      <c r="D116" s="37"/>
      <c r="E116" s="59"/>
      <c r="F116" s="58">
        <f t="shared" si="3"/>
        <v>0</v>
      </c>
    </row>
    <row r="117" spans="1:6" ht="13.5" hidden="1" thickBot="1">
      <c r="A117" s="55"/>
      <c r="B117" s="16"/>
      <c r="C117" s="17"/>
      <c r="D117" s="37"/>
      <c r="E117" s="59"/>
      <c r="F117" s="58">
        <f t="shared" si="3"/>
        <v>0</v>
      </c>
    </row>
    <row r="118" spans="1:6" ht="13.5" hidden="1" thickBot="1">
      <c r="A118" s="55"/>
      <c r="B118" s="16"/>
      <c r="C118" s="17"/>
      <c r="D118" s="37"/>
      <c r="E118" s="59"/>
      <c r="F118" s="58">
        <f t="shared" si="3"/>
        <v>0</v>
      </c>
    </row>
    <row r="119" spans="1:6" ht="13.5" thickBot="1">
      <c r="A119" s="55" t="s">
        <v>406</v>
      </c>
      <c r="B119" s="16" t="s">
        <v>14</v>
      </c>
      <c r="C119" s="17" t="s">
        <v>71</v>
      </c>
      <c r="D119" s="37">
        <v>65900</v>
      </c>
      <c r="E119" s="59">
        <v>9340.12</v>
      </c>
      <c r="F119" s="58">
        <f t="shared" si="3"/>
        <v>56559.88</v>
      </c>
    </row>
    <row r="120" spans="1:6" ht="23.25" thickBot="1">
      <c r="A120" s="55" t="s">
        <v>407</v>
      </c>
      <c r="B120" s="16" t="s">
        <v>14</v>
      </c>
      <c r="C120" s="17" t="s">
        <v>72</v>
      </c>
      <c r="D120" s="37">
        <v>65900</v>
      </c>
      <c r="E120" s="59">
        <v>9340.12</v>
      </c>
      <c r="F120" s="58">
        <f t="shared" si="3"/>
        <v>56559.88</v>
      </c>
    </row>
    <row r="121" spans="1:6" ht="13.5" thickBot="1">
      <c r="A121" s="55" t="s">
        <v>145</v>
      </c>
      <c r="B121" s="16" t="s">
        <v>14</v>
      </c>
      <c r="C121" s="17" t="s">
        <v>153</v>
      </c>
      <c r="D121" s="37">
        <v>65900</v>
      </c>
      <c r="E121" s="59">
        <v>9340.12</v>
      </c>
      <c r="F121" s="58">
        <f t="shared" si="3"/>
        <v>56559.88</v>
      </c>
    </row>
    <row r="122" spans="1:6" ht="79.5" thickBot="1">
      <c r="A122" s="55" t="s">
        <v>408</v>
      </c>
      <c r="B122" s="16" t="s">
        <v>14</v>
      </c>
      <c r="C122" s="17" t="s">
        <v>152</v>
      </c>
      <c r="D122" s="37">
        <v>65900</v>
      </c>
      <c r="E122" s="59">
        <v>9340.12</v>
      </c>
      <c r="F122" s="58">
        <f t="shared" si="3"/>
        <v>56559.88</v>
      </c>
    </row>
    <row r="123" spans="1:6" ht="23.25" thickBot="1">
      <c r="A123" s="55" t="s">
        <v>328</v>
      </c>
      <c r="B123" s="16" t="s">
        <v>14</v>
      </c>
      <c r="C123" s="17" t="s">
        <v>154</v>
      </c>
      <c r="D123" s="37">
        <v>65900</v>
      </c>
      <c r="E123" s="59">
        <v>9340.12</v>
      </c>
      <c r="F123" s="58">
        <f t="shared" si="3"/>
        <v>56559.88</v>
      </c>
    </row>
    <row r="124" spans="1:6" ht="13.5" thickBot="1">
      <c r="A124" s="55" t="s">
        <v>58</v>
      </c>
      <c r="B124" s="16" t="s">
        <v>14</v>
      </c>
      <c r="C124" s="17" t="s">
        <v>155</v>
      </c>
      <c r="D124" s="37">
        <v>65900</v>
      </c>
      <c r="E124" s="59">
        <v>9340.12</v>
      </c>
      <c r="F124" s="58">
        <f t="shared" si="3"/>
        <v>56559.88</v>
      </c>
    </row>
    <row r="125" spans="1:6" ht="23.25" thickBot="1">
      <c r="A125" s="55" t="s">
        <v>328</v>
      </c>
      <c r="B125" s="16" t="s">
        <v>14</v>
      </c>
      <c r="C125" s="17" t="s">
        <v>156</v>
      </c>
      <c r="D125" s="37">
        <v>65900</v>
      </c>
      <c r="E125" s="59">
        <v>9340.12</v>
      </c>
      <c r="F125" s="58">
        <f t="shared" si="3"/>
        <v>56559.88</v>
      </c>
    </row>
    <row r="126" spans="1:6" ht="13.5" thickBot="1">
      <c r="A126" s="55" t="s">
        <v>329</v>
      </c>
      <c r="B126" s="16" t="s">
        <v>14</v>
      </c>
      <c r="C126" s="17" t="s">
        <v>157</v>
      </c>
      <c r="D126" s="37">
        <v>50600</v>
      </c>
      <c r="E126" s="37">
        <v>8067.12</v>
      </c>
      <c r="F126" s="58">
        <f t="shared" si="3"/>
        <v>42532.88</v>
      </c>
    </row>
    <row r="127" spans="1:6" ht="23.25" thickBot="1">
      <c r="A127" s="55" t="s">
        <v>330</v>
      </c>
      <c r="B127" s="16" t="s">
        <v>14</v>
      </c>
      <c r="C127" s="17" t="s">
        <v>158</v>
      </c>
      <c r="D127" s="37">
        <v>15300</v>
      </c>
      <c r="E127" s="59">
        <v>1273</v>
      </c>
      <c r="F127" s="58">
        <f t="shared" si="3"/>
        <v>14027</v>
      </c>
    </row>
    <row r="128" spans="1:6" ht="13.5" hidden="1" thickBot="1">
      <c r="A128" s="55" t="s">
        <v>100</v>
      </c>
      <c r="B128" s="16" t="s">
        <v>14</v>
      </c>
      <c r="C128" s="17" t="s">
        <v>409</v>
      </c>
      <c r="D128" s="37">
        <v>0</v>
      </c>
      <c r="E128" s="37">
        <v>0</v>
      </c>
      <c r="F128" s="58">
        <f t="shared" si="3"/>
        <v>0</v>
      </c>
    </row>
    <row r="129" spans="1:6" ht="23.25" hidden="1" thickBot="1">
      <c r="A129" s="55" t="s">
        <v>124</v>
      </c>
      <c r="B129" s="16" t="s">
        <v>14</v>
      </c>
      <c r="C129" s="17" t="s">
        <v>410</v>
      </c>
      <c r="D129" s="37">
        <v>0</v>
      </c>
      <c r="E129" s="37">
        <v>0</v>
      </c>
      <c r="F129" s="58">
        <f t="shared" si="3"/>
        <v>0</v>
      </c>
    </row>
    <row r="130" spans="1:6" ht="57" hidden="1" thickBot="1">
      <c r="A130" s="55" t="s">
        <v>325</v>
      </c>
      <c r="B130" s="16" t="s">
        <v>14</v>
      </c>
      <c r="C130" s="17" t="s">
        <v>411</v>
      </c>
      <c r="D130" s="37" t="s">
        <v>333</v>
      </c>
      <c r="E130" s="59" t="s">
        <v>333</v>
      </c>
      <c r="F130" s="58">
        <f t="shared" si="3"/>
        <v>0</v>
      </c>
    </row>
    <row r="131" spans="1:6" ht="13.5" hidden="1" thickBot="1">
      <c r="A131" s="55" t="s">
        <v>412</v>
      </c>
      <c r="B131" s="16" t="s">
        <v>14</v>
      </c>
      <c r="C131" s="17" t="s">
        <v>413</v>
      </c>
      <c r="D131" s="37" t="s">
        <v>333</v>
      </c>
      <c r="E131" s="59" t="s">
        <v>333</v>
      </c>
      <c r="F131" s="58">
        <f t="shared" si="3"/>
        <v>0</v>
      </c>
    </row>
    <row r="132" spans="1:6" ht="23.25" hidden="1" thickBot="1">
      <c r="A132" s="55" t="s">
        <v>414</v>
      </c>
      <c r="B132" s="16" t="s">
        <v>14</v>
      </c>
      <c r="C132" s="17" t="s">
        <v>415</v>
      </c>
      <c r="D132" s="37" t="s">
        <v>333</v>
      </c>
      <c r="E132" s="59" t="s">
        <v>333</v>
      </c>
      <c r="F132" s="58">
        <f t="shared" si="3"/>
        <v>0</v>
      </c>
    </row>
    <row r="133" spans="1:6" ht="13.5" hidden="1" thickBot="1">
      <c r="A133" s="55" t="s">
        <v>58</v>
      </c>
      <c r="B133" s="16" t="s">
        <v>14</v>
      </c>
      <c r="C133" s="17" t="s">
        <v>416</v>
      </c>
      <c r="D133" s="37" t="s">
        <v>333</v>
      </c>
      <c r="E133" s="59" t="s">
        <v>333</v>
      </c>
      <c r="F133" s="58">
        <f t="shared" si="3"/>
        <v>0</v>
      </c>
    </row>
    <row r="134" spans="1:6" ht="23.25" hidden="1" thickBot="1">
      <c r="A134" s="55" t="s">
        <v>328</v>
      </c>
      <c r="B134" s="16" t="s">
        <v>14</v>
      </c>
      <c r="C134" s="17" t="s">
        <v>417</v>
      </c>
      <c r="D134" s="37" t="s">
        <v>333</v>
      </c>
      <c r="E134" s="59" t="s">
        <v>333</v>
      </c>
      <c r="F134" s="58">
        <f t="shared" si="3"/>
        <v>0</v>
      </c>
    </row>
    <row r="135" spans="1:6" ht="13.5" hidden="1" thickBot="1">
      <c r="A135" s="55" t="s">
        <v>59</v>
      </c>
      <c r="B135" s="16" t="s">
        <v>14</v>
      </c>
      <c r="C135" s="17" t="s">
        <v>418</v>
      </c>
      <c r="D135" s="37">
        <v>0</v>
      </c>
      <c r="E135" s="59">
        <v>0</v>
      </c>
      <c r="F135" s="58">
        <f t="shared" si="3"/>
        <v>0</v>
      </c>
    </row>
    <row r="136" spans="1:6" ht="23.25" hidden="1" thickBot="1">
      <c r="A136" s="55" t="s">
        <v>330</v>
      </c>
      <c r="B136" s="16" t="s">
        <v>14</v>
      </c>
      <c r="C136" s="17" t="s">
        <v>419</v>
      </c>
      <c r="D136" s="37" t="s">
        <v>333</v>
      </c>
      <c r="E136" s="59" t="s">
        <v>333</v>
      </c>
      <c r="F136" s="58">
        <f t="shared" si="3"/>
        <v>0</v>
      </c>
    </row>
    <row r="137" spans="1:6" ht="23.25" thickBot="1">
      <c r="A137" s="55" t="s">
        <v>420</v>
      </c>
      <c r="B137" s="16" t="s">
        <v>14</v>
      </c>
      <c r="C137" s="17" t="s">
        <v>73</v>
      </c>
      <c r="D137" s="37">
        <v>65200</v>
      </c>
      <c r="E137" s="59">
        <v>0</v>
      </c>
      <c r="F137" s="58">
        <f t="shared" si="3"/>
        <v>65200</v>
      </c>
    </row>
    <row r="138" spans="1:6" ht="45.75" thickBot="1">
      <c r="A138" s="55" t="s">
        <v>421</v>
      </c>
      <c r="B138" s="16" t="s">
        <v>14</v>
      </c>
      <c r="C138" s="17" t="s">
        <v>74</v>
      </c>
      <c r="D138" s="37">
        <v>65200</v>
      </c>
      <c r="E138" s="59">
        <v>0</v>
      </c>
      <c r="F138" s="58">
        <f t="shared" si="3"/>
        <v>65200</v>
      </c>
    </row>
    <row r="139" spans="1:6" ht="23.25" thickBot="1">
      <c r="A139" s="55" t="s">
        <v>422</v>
      </c>
      <c r="B139" s="16" t="s">
        <v>14</v>
      </c>
      <c r="C139" s="17" t="s">
        <v>423</v>
      </c>
      <c r="D139" s="37">
        <v>2000</v>
      </c>
      <c r="E139" s="59">
        <v>0</v>
      </c>
      <c r="F139" s="58">
        <f t="shared" si="3"/>
        <v>2000</v>
      </c>
    </row>
    <row r="140" spans="1:6" ht="113.25" thickBot="1">
      <c r="A140" s="55" t="s">
        <v>424</v>
      </c>
      <c r="B140" s="16" t="s">
        <v>14</v>
      </c>
      <c r="C140" s="17" t="s">
        <v>425</v>
      </c>
      <c r="D140" s="37">
        <v>2000</v>
      </c>
      <c r="E140" s="59">
        <v>0</v>
      </c>
      <c r="F140" s="58">
        <f t="shared" si="3"/>
        <v>2000</v>
      </c>
    </row>
    <row r="141" spans="1:6" ht="34.5" thickBot="1">
      <c r="A141" s="55" t="s">
        <v>114</v>
      </c>
      <c r="B141" s="16" t="s">
        <v>14</v>
      </c>
      <c r="C141" s="17" t="s">
        <v>426</v>
      </c>
      <c r="D141" s="37">
        <v>2000</v>
      </c>
      <c r="E141" s="59">
        <v>0</v>
      </c>
      <c r="F141" s="58">
        <f t="shared" si="3"/>
        <v>2000</v>
      </c>
    </row>
    <row r="142" spans="1:6" ht="13.5" thickBot="1">
      <c r="A142" s="55" t="s">
        <v>100</v>
      </c>
      <c r="B142" s="16" t="s">
        <v>14</v>
      </c>
      <c r="C142" s="17" t="s">
        <v>427</v>
      </c>
      <c r="D142" s="37">
        <v>2000</v>
      </c>
      <c r="E142" s="59">
        <v>0</v>
      </c>
      <c r="F142" s="58">
        <f t="shared" si="3"/>
        <v>2000</v>
      </c>
    </row>
    <row r="143" spans="1:6" ht="23.25" thickBot="1">
      <c r="A143" s="55" t="s">
        <v>124</v>
      </c>
      <c r="B143" s="16" t="s">
        <v>14</v>
      </c>
      <c r="C143" s="17" t="s">
        <v>428</v>
      </c>
      <c r="D143" s="37">
        <v>2000</v>
      </c>
      <c r="E143" s="59">
        <v>0</v>
      </c>
      <c r="F143" s="58">
        <f t="shared" si="3"/>
        <v>2000</v>
      </c>
    </row>
    <row r="144" spans="1:6" ht="23.25" thickBot="1">
      <c r="A144" s="55" t="s">
        <v>429</v>
      </c>
      <c r="B144" s="16" t="s">
        <v>14</v>
      </c>
      <c r="C144" s="17" t="s">
        <v>430</v>
      </c>
      <c r="D144" s="37">
        <v>57200</v>
      </c>
      <c r="E144" s="59">
        <v>0</v>
      </c>
      <c r="F144" s="58">
        <f t="shared" si="3"/>
        <v>57200</v>
      </c>
    </row>
    <row r="145" spans="1:6" ht="124.5" thickBot="1">
      <c r="A145" s="55" t="s">
        <v>432</v>
      </c>
      <c r="B145" s="16" t="s">
        <v>14</v>
      </c>
      <c r="C145" s="17" t="s">
        <v>433</v>
      </c>
      <c r="D145" s="37">
        <v>57200</v>
      </c>
      <c r="E145" s="59">
        <v>0</v>
      </c>
      <c r="F145" s="58">
        <f t="shared" si="3"/>
        <v>57200</v>
      </c>
    </row>
    <row r="146" spans="1:6" ht="34.5" thickBot="1">
      <c r="A146" s="55" t="s">
        <v>114</v>
      </c>
      <c r="B146" s="16" t="s">
        <v>14</v>
      </c>
      <c r="C146" s="17" t="s">
        <v>434</v>
      </c>
      <c r="D146" s="37" t="s">
        <v>431</v>
      </c>
      <c r="E146" s="59">
        <v>0</v>
      </c>
      <c r="F146" s="58">
        <f t="shared" si="3"/>
        <v>29900</v>
      </c>
    </row>
    <row r="147" spans="1:6" ht="13.5" thickBot="1">
      <c r="A147" s="55" t="s">
        <v>58</v>
      </c>
      <c r="B147" s="16" t="s">
        <v>14</v>
      </c>
      <c r="C147" s="17" t="s">
        <v>435</v>
      </c>
      <c r="D147" s="37">
        <v>57200</v>
      </c>
      <c r="E147" s="59">
        <v>0</v>
      </c>
      <c r="F147" s="58">
        <f t="shared" si="3"/>
        <v>57200</v>
      </c>
    </row>
    <row r="148" spans="1:6" ht="13.5" thickBot="1">
      <c r="A148" s="55" t="s">
        <v>104</v>
      </c>
      <c r="B148" s="16" t="s">
        <v>14</v>
      </c>
      <c r="C148" s="17" t="s">
        <v>436</v>
      </c>
      <c r="D148" s="37">
        <v>57200</v>
      </c>
      <c r="E148" s="59">
        <v>0</v>
      </c>
      <c r="F148" s="58">
        <f t="shared" si="3"/>
        <v>57200</v>
      </c>
    </row>
    <row r="149" spans="1:6" ht="13.5" thickBot="1">
      <c r="A149" s="55" t="s">
        <v>117</v>
      </c>
      <c r="B149" s="16" t="s">
        <v>14</v>
      </c>
      <c r="C149" s="17" t="s">
        <v>437</v>
      </c>
      <c r="D149" s="37">
        <v>57200</v>
      </c>
      <c r="E149" s="59">
        <v>0</v>
      </c>
      <c r="F149" s="58">
        <f t="shared" si="3"/>
        <v>57200</v>
      </c>
    </row>
    <row r="150" spans="1:6" ht="23.25" thickBot="1">
      <c r="A150" s="55" t="s">
        <v>438</v>
      </c>
      <c r="B150" s="16" t="s">
        <v>14</v>
      </c>
      <c r="C150" s="17" t="s">
        <v>439</v>
      </c>
      <c r="D150" s="37">
        <v>2000</v>
      </c>
      <c r="E150" s="59">
        <v>0</v>
      </c>
      <c r="F150" s="58">
        <f t="shared" si="3"/>
        <v>2000</v>
      </c>
    </row>
    <row r="151" spans="1:6" ht="124.5" thickBot="1">
      <c r="A151" s="55" t="s">
        <v>440</v>
      </c>
      <c r="B151" s="16" t="s">
        <v>14</v>
      </c>
      <c r="C151" s="17" t="s">
        <v>441</v>
      </c>
      <c r="D151" s="37">
        <v>2000</v>
      </c>
      <c r="E151" s="59">
        <v>0</v>
      </c>
      <c r="F151" s="58">
        <f aca="true" t="shared" si="4" ref="F151:F215">D151-E151</f>
        <v>2000</v>
      </c>
    </row>
    <row r="152" spans="1:6" ht="34.5" thickBot="1">
      <c r="A152" s="55" t="s">
        <v>114</v>
      </c>
      <c r="B152" s="16" t="s">
        <v>14</v>
      </c>
      <c r="C152" s="17" t="s">
        <v>573</v>
      </c>
      <c r="D152" s="37">
        <v>2000</v>
      </c>
      <c r="E152" s="59">
        <v>0</v>
      </c>
      <c r="F152" s="58">
        <f t="shared" si="4"/>
        <v>2000</v>
      </c>
    </row>
    <row r="153" spans="1:6" ht="17.25" customHeight="1" thickBot="1">
      <c r="A153" s="55" t="s">
        <v>575</v>
      </c>
      <c r="B153" s="16" t="s">
        <v>14</v>
      </c>
      <c r="C153" s="17" t="s">
        <v>574</v>
      </c>
      <c r="D153" s="37">
        <v>2000</v>
      </c>
      <c r="E153" s="59">
        <v>0</v>
      </c>
      <c r="F153" s="58">
        <f t="shared" si="4"/>
        <v>2000</v>
      </c>
    </row>
    <row r="154" spans="1:6" ht="24.75" customHeight="1" thickBot="1">
      <c r="A154" s="55" t="s">
        <v>124</v>
      </c>
      <c r="B154" s="16" t="s">
        <v>14</v>
      </c>
      <c r="C154" s="17" t="s">
        <v>576</v>
      </c>
      <c r="D154" s="37">
        <v>2000</v>
      </c>
      <c r="E154" s="59">
        <v>0</v>
      </c>
      <c r="F154" s="58">
        <f t="shared" si="4"/>
        <v>2000</v>
      </c>
    </row>
    <row r="155" spans="1:6" ht="13.5" hidden="1" thickBot="1">
      <c r="A155" s="55" t="s">
        <v>117</v>
      </c>
      <c r="B155" s="16" t="s">
        <v>14</v>
      </c>
      <c r="C155" s="17" t="s">
        <v>442</v>
      </c>
      <c r="D155" s="37">
        <v>0</v>
      </c>
      <c r="E155" s="59">
        <v>0</v>
      </c>
      <c r="F155" s="58">
        <v>0</v>
      </c>
    </row>
    <row r="156" spans="1:6" ht="45.75" thickBot="1">
      <c r="A156" s="55" t="s">
        <v>443</v>
      </c>
      <c r="B156" s="16" t="s">
        <v>14</v>
      </c>
      <c r="C156" s="17" t="s">
        <v>444</v>
      </c>
      <c r="D156" s="37">
        <v>4000</v>
      </c>
      <c r="E156" s="59">
        <v>0</v>
      </c>
      <c r="F156" s="58">
        <f t="shared" si="4"/>
        <v>4000</v>
      </c>
    </row>
    <row r="157" spans="1:6" ht="151.5" customHeight="1" thickBot="1">
      <c r="A157" s="55" t="s">
        <v>445</v>
      </c>
      <c r="B157" s="16" t="s">
        <v>14</v>
      </c>
      <c r="C157" s="17" t="s">
        <v>577</v>
      </c>
      <c r="D157" s="37">
        <v>4000</v>
      </c>
      <c r="E157" s="59">
        <v>0</v>
      </c>
      <c r="F157" s="58">
        <f t="shared" si="4"/>
        <v>4000</v>
      </c>
    </row>
    <row r="158" spans="1:6" ht="34.5" thickBot="1">
      <c r="A158" s="55" t="s">
        <v>114</v>
      </c>
      <c r="B158" s="16" t="s">
        <v>14</v>
      </c>
      <c r="C158" s="17" t="s">
        <v>578</v>
      </c>
      <c r="D158" s="37">
        <v>4000</v>
      </c>
      <c r="E158" s="59">
        <v>0</v>
      </c>
      <c r="F158" s="58">
        <f t="shared" si="4"/>
        <v>4000</v>
      </c>
    </row>
    <row r="159" spans="1:6" ht="13.5" thickBot="1">
      <c r="A159" s="55" t="s">
        <v>58</v>
      </c>
      <c r="B159" s="16" t="s">
        <v>14</v>
      </c>
      <c r="C159" s="17" t="s">
        <v>446</v>
      </c>
      <c r="D159" s="37">
        <v>4000</v>
      </c>
      <c r="E159" s="59">
        <v>0</v>
      </c>
      <c r="F159" s="58">
        <f t="shared" si="4"/>
        <v>4000</v>
      </c>
    </row>
    <row r="160" spans="1:6" ht="13.5" thickBot="1">
      <c r="A160" s="55" t="s">
        <v>104</v>
      </c>
      <c r="B160" s="16" t="s">
        <v>14</v>
      </c>
      <c r="C160" s="17" t="s">
        <v>447</v>
      </c>
      <c r="D160" s="37">
        <v>4000</v>
      </c>
      <c r="E160" s="59">
        <v>0</v>
      </c>
      <c r="F160" s="58">
        <f t="shared" si="4"/>
        <v>4000</v>
      </c>
    </row>
    <row r="161" spans="1:6" ht="13.5" thickBot="1">
      <c r="A161" s="55" t="s">
        <v>117</v>
      </c>
      <c r="B161" s="16" t="s">
        <v>14</v>
      </c>
      <c r="C161" s="17" t="s">
        <v>448</v>
      </c>
      <c r="D161" s="37">
        <v>4000</v>
      </c>
      <c r="E161" s="59">
        <v>0</v>
      </c>
      <c r="F161" s="58">
        <f t="shared" si="4"/>
        <v>4000</v>
      </c>
    </row>
    <row r="162" spans="1:6" ht="13.5" hidden="1" thickBot="1">
      <c r="A162" s="55" t="s">
        <v>108</v>
      </c>
      <c r="B162" s="16" t="s">
        <v>14</v>
      </c>
      <c r="C162" s="17" t="s">
        <v>109</v>
      </c>
      <c r="D162" s="37">
        <v>0</v>
      </c>
      <c r="E162" s="59">
        <v>0</v>
      </c>
      <c r="F162" s="58">
        <f t="shared" si="4"/>
        <v>0</v>
      </c>
    </row>
    <row r="163" spans="1:6" ht="13.5" hidden="1" thickBot="1">
      <c r="A163" s="55" t="s">
        <v>110</v>
      </c>
      <c r="B163" s="16" t="s">
        <v>14</v>
      </c>
      <c r="C163" s="17" t="s">
        <v>111</v>
      </c>
      <c r="D163" s="37">
        <v>0</v>
      </c>
      <c r="E163" s="37">
        <v>0</v>
      </c>
      <c r="F163" s="58">
        <f t="shared" si="4"/>
        <v>0</v>
      </c>
    </row>
    <row r="164" spans="1:6" ht="13.5" hidden="1" thickBot="1">
      <c r="A164" s="55" t="s">
        <v>145</v>
      </c>
      <c r="B164" s="16" t="s">
        <v>14</v>
      </c>
      <c r="C164" s="17" t="s">
        <v>160</v>
      </c>
      <c r="D164" s="37">
        <v>0</v>
      </c>
      <c r="E164" s="37">
        <v>0</v>
      </c>
      <c r="F164" s="58">
        <f t="shared" si="4"/>
        <v>0</v>
      </c>
    </row>
    <row r="165" spans="1:6" ht="13.5" hidden="1" thickBot="1">
      <c r="A165" s="55" t="s">
        <v>62</v>
      </c>
      <c r="B165" s="16" t="s">
        <v>14</v>
      </c>
      <c r="C165" s="17" t="s">
        <v>449</v>
      </c>
      <c r="D165" s="37">
        <v>0</v>
      </c>
      <c r="E165" s="59">
        <v>0</v>
      </c>
      <c r="F165" s="58">
        <f t="shared" si="4"/>
        <v>0</v>
      </c>
    </row>
    <row r="166" spans="1:6" ht="13.5" thickBot="1">
      <c r="A166" s="55" t="s">
        <v>450</v>
      </c>
      <c r="B166" s="16" t="s">
        <v>14</v>
      </c>
      <c r="C166" s="17" t="s">
        <v>111</v>
      </c>
      <c r="D166" s="37">
        <v>1116200</v>
      </c>
      <c r="E166" s="59">
        <v>42554</v>
      </c>
      <c r="F166" s="58">
        <f t="shared" si="4"/>
        <v>1073646</v>
      </c>
    </row>
    <row r="167" spans="1:6" ht="13.5" thickBot="1">
      <c r="A167" s="55" t="s">
        <v>110</v>
      </c>
      <c r="B167" s="16" t="s">
        <v>14</v>
      </c>
      <c r="C167" s="17" t="s">
        <v>109</v>
      </c>
      <c r="D167" s="37">
        <v>7700</v>
      </c>
      <c r="E167" s="37">
        <v>1600</v>
      </c>
      <c r="F167" s="58">
        <f t="shared" si="4"/>
        <v>6100</v>
      </c>
    </row>
    <row r="168" spans="1:6" ht="13.5" thickBot="1">
      <c r="A168" s="55" t="s">
        <v>145</v>
      </c>
      <c r="B168" s="16" t="s">
        <v>14</v>
      </c>
      <c r="C168" s="17" t="s">
        <v>579</v>
      </c>
      <c r="D168" s="37">
        <v>7700</v>
      </c>
      <c r="E168" s="37">
        <v>1600</v>
      </c>
      <c r="F168" s="58">
        <f t="shared" si="4"/>
        <v>6100</v>
      </c>
    </row>
    <row r="169" spans="1:6" ht="86.25" customHeight="1" thickBot="1">
      <c r="A169" s="55" t="s">
        <v>451</v>
      </c>
      <c r="B169" s="16" t="s">
        <v>14</v>
      </c>
      <c r="C169" s="17" t="s">
        <v>161</v>
      </c>
      <c r="D169" s="37">
        <v>7700</v>
      </c>
      <c r="E169" s="37">
        <v>1600</v>
      </c>
      <c r="F169" s="58">
        <f t="shared" si="4"/>
        <v>6100</v>
      </c>
    </row>
    <row r="170" spans="1:6" ht="13.5" thickBot="1">
      <c r="A170" s="55" t="s">
        <v>170</v>
      </c>
      <c r="B170" s="16" t="s">
        <v>14</v>
      </c>
      <c r="C170" s="17" t="s">
        <v>159</v>
      </c>
      <c r="D170" s="37">
        <v>7700</v>
      </c>
      <c r="E170" s="37">
        <v>1600</v>
      </c>
      <c r="F170" s="58">
        <f t="shared" si="4"/>
        <v>6100</v>
      </c>
    </row>
    <row r="171" spans="1:6" ht="13.5" thickBot="1">
      <c r="A171" s="55" t="s">
        <v>58</v>
      </c>
      <c r="B171" s="16" t="s">
        <v>14</v>
      </c>
      <c r="C171" s="17" t="s">
        <v>162</v>
      </c>
      <c r="D171" s="37">
        <v>7700</v>
      </c>
      <c r="E171" s="37">
        <v>1600</v>
      </c>
      <c r="F171" s="58">
        <f t="shared" si="4"/>
        <v>6100</v>
      </c>
    </row>
    <row r="172" spans="1:6" ht="23.25" thickBot="1">
      <c r="A172" s="55" t="s">
        <v>452</v>
      </c>
      <c r="B172" s="16" t="s">
        <v>14</v>
      </c>
      <c r="C172" s="17" t="s">
        <v>163</v>
      </c>
      <c r="D172" s="37">
        <v>7700</v>
      </c>
      <c r="E172" s="37">
        <v>1600</v>
      </c>
      <c r="F172" s="58">
        <f t="shared" si="4"/>
        <v>6100</v>
      </c>
    </row>
    <row r="173" spans="1:6" ht="34.5" thickBot="1">
      <c r="A173" s="55" t="s">
        <v>453</v>
      </c>
      <c r="B173" s="16" t="s">
        <v>14</v>
      </c>
      <c r="C173" s="17" t="s">
        <v>454</v>
      </c>
      <c r="D173" s="37">
        <v>7700</v>
      </c>
      <c r="E173" s="37">
        <v>1600</v>
      </c>
      <c r="F173" s="58">
        <f t="shared" si="4"/>
        <v>6100</v>
      </c>
    </row>
    <row r="174" spans="1:6" ht="23.25" thickBot="1">
      <c r="A174" s="55" t="s">
        <v>455</v>
      </c>
      <c r="B174" s="16" t="s">
        <v>14</v>
      </c>
      <c r="C174" s="17" t="s">
        <v>116</v>
      </c>
      <c r="D174" s="37">
        <v>1059500</v>
      </c>
      <c r="E174" s="37">
        <v>31154</v>
      </c>
      <c r="F174" s="58">
        <f t="shared" si="4"/>
        <v>1028346</v>
      </c>
    </row>
    <row r="175" spans="1:6" ht="34.5" thickBot="1">
      <c r="A175" s="55" t="s">
        <v>456</v>
      </c>
      <c r="B175" s="16" t="s">
        <v>14</v>
      </c>
      <c r="C175" s="17" t="s">
        <v>457</v>
      </c>
      <c r="D175" s="37">
        <v>1059500</v>
      </c>
      <c r="E175" s="37">
        <v>31154</v>
      </c>
      <c r="F175" s="58">
        <f t="shared" si="4"/>
        <v>1028346</v>
      </c>
    </row>
    <row r="176" spans="1:6" ht="42.75" customHeight="1" thickBot="1">
      <c r="A176" s="55" t="s">
        <v>456</v>
      </c>
      <c r="B176" s="16" t="s">
        <v>14</v>
      </c>
      <c r="C176" s="17" t="s">
        <v>580</v>
      </c>
      <c r="D176" s="37">
        <v>909500</v>
      </c>
      <c r="E176" s="37">
        <v>31154</v>
      </c>
      <c r="F176" s="58">
        <f>D176-E176</f>
        <v>878346</v>
      </c>
    </row>
    <row r="177" spans="1:6" ht="124.5" thickBot="1">
      <c r="A177" s="55" t="s">
        <v>458</v>
      </c>
      <c r="B177" s="16" t="s">
        <v>14</v>
      </c>
      <c r="C177" s="17" t="s">
        <v>459</v>
      </c>
      <c r="D177" s="37">
        <v>155000</v>
      </c>
      <c r="E177" s="37">
        <v>31154</v>
      </c>
      <c r="F177" s="58">
        <f t="shared" si="4"/>
        <v>123846</v>
      </c>
    </row>
    <row r="178" spans="1:6" ht="34.5" thickBot="1">
      <c r="A178" s="55" t="s">
        <v>114</v>
      </c>
      <c r="B178" s="16" t="s">
        <v>14</v>
      </c>
      <c r="C178" s="17" t="s">
        <v>460</v>
      </c>
      <c r="D178" s="37">
        <v>155000</v>
      </c>
      <c r="E178" s="37">
        <v>31154</v>
      </c>
      <c r="F178" s="58">
        <f t="shared" si="4"/>
        <v>123846</v>
      </c>
    </row>
    <row r="179" spans="1:6" ht="13.5" thickBot="1">
      <c r="A179" s="55" t="s">
        <v>102</v>
      </c>
      <c r="B179" s="16"/>
      <c r="C179" s="17" t="s">
        <v>461</v>
      </c>
      <c r="D179" s="37">
        <v>155000</v>
      </c>
      <c r="E179" s="37">
        <v>31154</v>
      </c>
      <c r="F179" s="58">
        <f t="shared" si="4"/>
        <v>123846</v>
      </c>
    </row>
    <row r="180" spans="1:6" ht="13.5" thickBot="1">
      <c r="A180" s="55" t="s">
        <v>104</v>
      </c>
      <c r="B180" s="16" t="s">
        <v>14</v>
      </c>
      <c r="C180" s="17" t="s">
        <v>462</v>
      </c>
      <c r="D180" s="37">
        <v>155000</v>
      </c>
      <c r="E180" s="37">
        <v>31154</v>
      </c>
      <c r="F180" s="58">
        <f t="shared" si="4"/>
        <v>123846</v>
      </c>
    </row>
    <row r="181" spans="1:6" ht="23.25" thickBot="1">
      <c r="A181" s="55" t="s">
        <v>168</v>
      </c>
      <c r="B181" s="16" t="s">
        <v>14</v>
      </c>
      <c r="C181" s="17" t="s">
        <v>463</v>
      </c>
      <c r="D181" s="37">
        <v>45000</v>
      </c>
      <c r="E181" s="37">
        <v>31154</v>
      </c>
      <c r="F181" s="58">
        <f t="shared" si="4"/>
        <v>13846</v>
      </c>
    </row>
    <row r="182" spans="1:6" ht="13.5" thickBot="1">
      <c r="A182" s="55" t="s">
        <v>117</v>
      </c>
      <c r="B182" s="16" t="s">
        <v>14</v>
      </c>
      <c r="C182" s="17" t="s">
        <v>464</v>
      </c>
      <c r="D182" s="37">
        <v>110000</v>
      </c>
      <c r="E182" s="37">
        <v>0</v>
      </c>
      <c r="F182" s="58">
        <f t="shared" si="4"/>
        <v>110000</v>
      </c>
    </row>
    <row r="183" spans="1:6" ht="129.75" customHeight="1" thickBot="1">
      <c r="A183" s="55" t="s">
        <v>581</v>
      </c>
      <c r="B183" s="16" t="s">
        <v>14</v>
      </c>
      <c r="C183" s="17" t="s">
        <v>582</v>
      </c>
      <c r="D183" s="37">
        <v>743000</v>
      </c>
      <c r="E183" s="37">
        <v>0</v>
      </c>
      <c r="F183" s="58">
        <f aca="true" t="shared" si="5" ref="F183:F192">D183-E183</f>
        <v>743000</v>
      </c>
    </row>
    <row r="184" spans="1:6" ht="34.5" thickBot="1">
      <c r="A184" s="55" t="s">
        <v>114</v>
      </c>
      <c r="B184" s="16" t="s">
        <v>14</v>
      </c>
      <c r="C184" s="17" t="s">
        <v>583</v>
      </c>
      <c r="D184" s="37">
        <v>743000</v>
      </c>
      <c r="E184" s="37">
        <v>0</v>
      </c>
      <c r="F184" s="58">
        <f t="shared" si="5"/>
        <v>743000</v>
      </c>
    </row>
    <row r="185" spans="1:6" ht="14.25" customHeight="1" thickBot="1">
      <c r="A185" s="55" t="s">
        <v>102</v>
      </c>
      <c r="B185" s="16" t="s">
        <v>14</v>
      </c>
      <c r="C185" s="17" t="s">
        <v>584</v>
      </c>
      <c r="D185" s="37">
        <v>743000</v>
      </c>
      <c r="E185" s="37">
        <v>0</v>
      </c>
      <c r="F185" s="58">
        <f t="shared" si="5"/>
        <v>743000</v>
      </c>
    </row>
    <row r="186" spans="1:6" ht="13.5" thickBot="1">
      <c r="A186" s="55" t="s">
        <v>104</v>
      </c>
      <c r="B186" s="16" t="s">
        <v>14</v>
      </c>
      <c r="C186" s="17" t="s">
        <v>585</v>
      </c>
      <c r="D186" s="37">
        <v>743000</v>
      </c>
      <c r="E186" s="37">
        <v>0</v>
      </c>
      <c r="F186" s="58">
        <f t="shared" si="5"/>
        <v>743000</v>
      </c>
    </row>
    <row r="187" spans="1:6" ht="23.25" thickBot="1">
      <c r="A187" s="55" t="s">
        <v>168</v>
      </c>
      <c r="B187" s="16" t="s">
        <v>14</v>
      </c>
      <c r="C187" s="17" t="s">
        <v>586</v>
      </c>
      <c r="D187" s="37">
        <v>743000</v>
      </c>
      <c r="E187" s="37">
        <v>0</v>
      </c>
      <c r="F187" s="58">
        <f t="shared" si="5"/>
        <v>743000</v>
      </c>
    </row>
    <row r="188" spans="1:6" ht="124.5" thickBot="1">
      <c r="A188" s="55" t="s">
        <v>587</v>
      </c>
      <c r="B188" s="16" t="s">
        <v>14</v>
      </c>
      <c r="C188" s="17" t="s">
        <v>588</v>
      </c>
      <c r="D188" s="37">
        <v>11500</v>
      </c>
      <c r="E188" s="37">
        <v>0</v>
      </c>
      <c r="F188" s="58">
        <f t="shared" si="5"/>
        <v>11500</v>
      </c>
    </row>
    <row r="189" spans="1:6" ht="34.5" thickBot="1">
      <c r="A189" s="55" t="s">
        <v>114</v>
      </c>
      <c r="B189" s="16" t="s">
        <v>14</v>
      </c>
      <c r="C189" s="17" t="s">
        <v>589</v>
      </c>
      <c r="D189" s="37">
        <v>11500</v>
      </c>
      <c r="E189" s="37">
        <v>0</v>
      </c>
      <c r="F189" s="58">
        <f t="shared" si="5"/>
        <v>11500</v>
      </c>
    </row>
    <row r="190" spans="1:6" ht="13.5" thickBot="1">
      <c r="A190" s="55" t="s">
        <v>102</v>
      </c>
      <c r="B190" s="16" t="s">
        <v>14</v>
      </c>
      <c r="C190" s="17" t="s">
        <v>590</v>
      </c>
      <c r="D190" s="37">
        <v>11500</v>
      </c>
      <c r="E190" s="37">
        <v>0</v>
      </c>
      <c r="F190" s="58">
        <f t="shared" si="5"/>
        <v>11500</v>
      </c>
    </row>
    <row r="191" spans="1:6" ht="13.5" thickBot="1">
      <c r="A191" s="55" t="s">
        <v>104</v>
      </c>
      <c r="B191" s="16" t="s">
        <v>14</v>
      </c>
      <c r="C191" s="17" t="s">
        <v>591</v>
      </c>
      <c r="D191" s="37">
        <v>11500</v>
      </c>
      <c r="E191" s="37">
        <v>0</v>
      </c>
      <c r="F191" s="58">
        <f t="shared" si="5"/>
        <v>11500</v>
      </c>
    </row>
    <row r="192" spans="1:6" ht="23.25" thickBot="1">
      <c r="A192" s="55" t="s">
        <v>168</v>
      </c>
      <c r="B192" s="16" t="s">
        <v>14</v>
      </c>
      <c r="C192" s="17" t="s">
        <v>592</v>
      </c>
      <c r="D192" s="37">
        <v>11500</v>
      </c>
      <c r="E192" s="37">
        <v>0</v>
      </c>
      <c r="F192" s="58">
        <f t="shared" si="5"/>
        <v>11500</v>
      </c>
    </row>
    <row r="193" spans="1:6" ht="124.5" thickBot="1">
      <c r="A193" s="55" t="s">
        <v>458</v>
      </c>
      <c r="B193" s="16" t="s">
        <v>14</v>
      </c>
      <c r="C193" s="17" t="s">
        <v>465</v>
      </c>
      <c r="D193" s="37">
        <v>150000</v>
      </c>
      <c r="E193" s="37">
        <v>0</v>
      </c>
      <c r="F193" s="58">
        <f t="shared" si="4"/>
        <v>150000</v>
      </c>
    </row>
    <row r="194" spans="1:6" ht="34.5" thickBot="1">
      <c r="A194" s="55" t="s">
        <v>114</v>
      </c>
      <c r="B194" s="16" t="s">
        <v>14</v>
      </c>
      <c r="C194" s="17" t="s">
        <v>466</v>
      </c>
      <c r="D194" s="37">
        <v>150000</v>
      </c>
      <c r="E194" s="37">
        <v>0</v>
      </c>
      <c r="F194" s="58">
        <f t="shared" si="4"/>
        <v>150000</v>
      </c>
    </row>
    <row r="195" spans="1:6" ht="13.5" thickBot="1">
      <c r="A195" s="55" t="s">
        <v>102</v>
      </c>
      <c r="B195" s="16"/>
      <c r="C195" s="17" t="s">
        <v>467</v>
      </c>
      <c r="D195" s="37">
        <v>150000</v>
      </c>
      <c r="E195" s="37">
        <v>0</v>
      </c>
      <c r="F195" s="58">
        <f t="shared" si="4"/>
        <v>150000</v>
      </c>
    </row>
    <row r="196" spans="1:6" ht="13.5" thickBot="1">
      <c r="A196" s="55" t="s">
        <v>104</v>
      </c>
      <c r="B196" s="16" t="s">
        <v>14</v>
      </c>
      <c r="C196" s="17" t="s">
        <v>468</v>
      </c>
      <c r="D196" s="37">
        <v>150000</v>
      </c>
      <c r="E196" s="37">
        <v>0</v>
      </c>
      <c r="F196" s="58">
        <f t="shared" si="4"/>
        <v>150000</v>
      </c>
    </row>
    <row r="197" spans="1:6" ht="23.25" thickBot="1">
      <c r="A197" s="55" t="s">
        <v>168</v>
      </c>
      <c r="B197" s="16" t="s">
        <v>14</v>
      </c>
      <c r="C197" s="17" t="s">
        <v>469</v>
      </c>
      <c r="D197" s="37">
        <v>150000</v>
      </c>
      <c r="E197" s="37">
        <v>0</v>
      </c>
      <c r="F197" s="58">
        <f t="shared" si="4"/>
        <v>150000</v>
      </c>
    </row>
    <row r="198" spans="1:6" ht="13.5" hidden="1" thickBot="1">
      <c r="A198" s="55" t="s">
        <v>117</v>
      </c>
      <c r="B198" s="16" t="s">
        <v>14</v>
      </c>
      <c r="C198" s="17" t="s">
        <v>470</v>
      </c>
      <c r="D198" s="37" t="s">
        <v>333</v>
      </c>
      <c r="E198" s="37" t="s">
        <v>333</v>
      </c>
      <c r="F198" s="58">
        <f t="shared" si="4"/>
        <v>0</v>
      </c>
    </row>
    <row r="199" spans="1:6" ht="13.5" hidden="1" thickBot="1">
      <c r="A199" s="55" t="s">
        <v>100</v>
      </c>
      <c r="B199" s="16" t="s">
        <v>14</v>
      </c>
      <c r="C199" s="17" t="s">
        <v>471</v>
      </c>
      <c r="D199" s="37" t="s">
        <v>333</v>
      </c>
      <c r="E199" s="37" t="s">
        <v>333</v>
      </c>
      <c r="F199" s="58">
        <f t="shared" si="4"/>
        <v>0</v>
      </c>
    </row>
    <row r="200" spans="1:6" ht="23.25" hidden="1" thickBot="1">
      <c r="A200" s="55" t="s">
        <v>103</v>
      </c>
      <c r="B200" s="16" t="s">
        <v>14</v>
      </c>
      <c r="C200" s="17" t="s">
        <v>472</v>
      </c>
      <c r="D200" s="37" t="s">
        <v>333</v>
      </c>
      <c r="E200" s="37" t="s">
        <v>333</v>
      </c>
      <c r="F200" s="58">
        <f t="shared" si="4"/>
        <v>0</v>
      </c>
    </row>
    <row r="201" spans="1:6" ht="23.25" thickBot="1">
      <c r="A201" s="55" t="s">
        <v>473</v>
      </c>
      <c r="B201" s="16" t="s">
        <v>14</v>
      </c>
      <c r="C201" s="17" t="s">
        <v>112</v>
      </c>
      <c r="D201" s="37">
        <v>49000</v>
      </c>
      <c r="E201" s="59">
        <v>9800</v>
      </c>
      <c r="F201" s="58">
        <f t="shared" si="4"/>
        <v>39200</v>
      </c>
    </row>
    <row r="202" spans="1:6" ht="13.5" thickBot="1">
      <c r="A202" s="55" t="s">
        <v>145</v>
      </c>
      <c r="B202" s="16" t="s">
        <v>14</v>
      </c>
      <c r="C202" s="17" t="s">
        <v>164</v>
      </c>
      <c r="D202" s="37">
        <v>49000</v>
      </c>
      <c r="E202" s="59">
        <v>9800</v>
      </c>
      <c r="F202" s="58">
        <f t="shared" si="4"/>
        <v>39200</v>
      </c>
    </row>
    <row r="203" spans="1:6" ht="79.5" thickBot="1">
      <c r="A203" s="55" t="s">
        <v>474</v>
      </c>
      <c r="B203" s="16" t="s">
        <v>14</v>
      </c>
      <c r="C203" s="17" t="s">
        <v>475</v>
      </c>
      <c r="D203" s="37">
        <v>49000</v>
      </c>
      <c r="E203" s="59">
        <v>9800</v>
      </c>
      <c r="F203" s="58">
        <f t="shared" si="4"/>
        <v>39200</v>
      </c>
    </row>
    <row r="204" spans="1:6" ht="13.5" thickBot="1">
      <c r="A204" s="55" t="s">
        <v>170</v>
      </c>
      <c r="B204" s="16" t="s">
        <v>14</v>
      </c>
      <c r="C204" s="17" t="s">
        <v>476</v>
      </c>
      <c r="D204" s="37">
        <v>49000</v>
      </c>
      <c r="E204" s="59">
        <v>9800</v>
      </c>
      <c r="F204" s="58">
        <f t="shared" si="4"/>
        <v>39200</v>
      </c>
    </row>
    <row r="205" spans="1:6" ht="13.5" thickBot="1">
      <c r="A205" s="55" t="s">
        <v>102</v>
      </c>
      <c r="B205" s="16" t="s">
        <v>14</v>
      </c>
      <c r="C205" s="17" t="s">
        <v>476</v>
      </c>
      <c r="D205" s="37">
        <v>49000</v>
      </c>
      <c r="E205" s="59">
        <v>9800</v>
      </c>
      <c r="F205" s="58">
        <f t="shared" si="4"/>
        <v>39200</v>
      </c>
    </row>
    <row r="206" spans="1:6" ht="23.25" thickBot="1">
      <c r="A206" s="55" t="s">
        <v>452</v>
      </c>
      <c r="B206" s="16" t="s">
        <v>14</v>
      </c>
      <c r="C206" s="17" t="s">
        <v>477</v>
      </c>
      <c r="D206" s="37">
        <v>49000</v>
      </c>
      <c r="E206" s="59">
        <v>9800</v>
      </c>
      <c r="F206" s="58">
        <f t="shared" si="4"/>
        <v>39200</v>
      </c>
    </row>
    <row r="207" spans="1:6" ht="34.5" thickBot="1">
      <c r="A207" s="55" t="s">
        <v>478</v>
      </c>
      <c r="B207" s="16" t="s">
        <v>14</v>
      </c>
      <c r="C207" s="17" t="s">
        <v>479</v>
      </c>
      <c r="D207" s="37">
        <v>49000</v>
      </c>
      <c r="E207" s="59">
        <v>9800</v>
      </c>
      <c r="F207" s="58">
        <f t="shared" si="4"/>
        <v>39200</v>
      </c>
    </row>
    <row r="208" spans="1:6" ht="13.5" thickBot="1">
      <c r="A208" s="55" t="s">
        <v>66</v>
      </c>
      <c r="B208" s="16" t="s">
        <v>14</v>
      </c>
      <c r="C208" s="17" t="s">
        <v>75</v>
      </c>
      <c r="D208" s="37">
        <v>728300</v>
      </c>
      <c r="E208" s="59">
        <v>20489.11</v>
      </c>
      <c r="F208" s="58">
        <f t="shared" si="4"/>
        <v>707810.89</v>
      </c>
    </row>
    <row r="209" spans="1:6" ht="13.5" thickBot="1">
      <c r="A209" s="55" t="s">
        <v>119</v>
      </c>
      <c r="B209" s="16" t="s">
        <v>14</v>
      </c>
      <c r="C209" s="17" t="s">
        <v>118</v>
      </c>
      <c r="D209" s="37">
        <v>500</v>
      </c>
      <c r="E209" s="59">
        <v>0</v>
      </c>
      <c r="F209" s="58">
        <f t="shared" si="4"/>
        <v>500</v>
      </c>
    </row>
    <row r="210" spans="1:6" ht="45.75" thickBot="1">
      <c r="A210" s="55" t="s">
        <v>480</v>
      </c>
      <c r="B210" s="16" t="s">
        <v>14</v>
      </c>
      <c r="C210" s="17" t="s">
        <v>481</v>
      </c>
      <c r="D210" s="37">
        <v>500</v>
      </c>
      <c r="E210" s="59">
        <v>0</v>
      </c>
      <c r="F210" s="58">
        <f t="shared" si="4"/>
        <v>500</v>
      </c>
    </row>
    <row r="211" spans="1:6" ht="57" thickBot="1">
      <c r="A211" s="55" t="s">
        <v>482</v>
      </c>
      <c r="B211" s="16" t="s">
        <v>14</v>
      </c>
      <c r="C211" s="17" t="s">
        <v>483</v>
      </c>
      <c r="D211" s="37">
        <v>500</v>
      </c>
      <c r="E211" s="59">
        <v>0</v>
      </c>
      <c r="F211" s="58">
        <f t="shared" si="4"/>
        <v>500</v>
      </c>
    </row>
    <row r="212" spans="1:6" ht="13.5" thickBot="1">
      <c r="A212" s="55" t="s">
        <v>102</v>
      </c>
      <c r="B212" s="16" t="s">
        <v>14</v>
      </c>
      <c r="C212" s="17" t="s">
        <v>484</v>
      </c>
      <c r="D212" s="37">
        <v>500</v>
      </c>
      <c r="E212" s="59">
        <v>0</v>
      </c>
      <c r="F212" s="58">
        <f t="shared" si="4"/>
        <v>500</v>
      </c>
    </row>
    <row r="213" spans="1:6" ht="23.25" thickBot="1">
      <c r="A213" s="55" t="s">
        <v>485</v>
      </c>
      <c r="B213" s="16" t="s">
        <v>14</v>
      </c>
      <c r="C213" s="17" t="s">
        <v>486</v>
      </c>
      <c r="D213" s="37">
        <v>500</v>
      </c>
      <c r="E213" s="59">
        <v>0</v>
      </c>
      <c r="F213" s="58">
        <f t="shared" si="4"/>
        <v>500</v>
      </c>
    </row>
    <row r="214" spans="1:6" ht="45.75" thickBot="1">
      <c r="A214" s="55" t="s">
        <v>487</v>
      </c>
      <c r="B214" s="16" t="s">
        <v>14</v>
      </c>
      <c r="C214" s="17" t="s">
        <v>488</v>
      </c>
      <c r="D214" s="37">
        <v>500</v>
      </c>
      <c r="E214" s="59">
        <v>0</v>
      </c>
      <c r="F214" s="58">
        <f t="shared" si="4"/>
        <v>500</v>
      </c>
    </row>
    <row r="215" spans="1:6" ht="13.5" thickBot="1">
      <c r="A215" s="55" t="s">
        <v>489</v>
      </c>
      <c r="B215" s="16" t="s">
        <v>14</v>
      </c>
      <c r="C215" s="17" t="s">
        <v>76</v>
      </c>
      <c r="D215" s="37">
        <v>727800</v>
      </c>
      <c r="E215" s="59">
        <v>20489.11</v>
      </c>
      <c r="F215" s="58">
        <f t="shared" si="4"/>
        <v>707310.89</v>
      </c>
    </row>
    <row r="216" spans="1:6" ht="45.75" hidden="1" thickBot="1">
      <c r="A216" s="55" t="s">
        <v>335</v>
      </c>
      <c r="B216" s="16" t="s">
        <v>14</v>
      </c>
      <c r="C216" s="17" t="s">
        <v>490</v>
      </c>
      <c r="D216" s="37"/>
      <c r="E216" s="59"/>
      <c r="F216" s="58"/>
    </row>
    <row r="217" spans="1:6" ht="113.25" hidden="1" thickBot="1">
      <c r="A217" s="55" t="s">
        <v>491</v>
      </c>
      <c r="B217" s="16" t="s">
        <v>14</v>
      </c>
      <c r="C217" s="17" t="s">
        <v>492</v>
      </c>
      <c r="D217" s="37"/>
      <c r="E217" s="59"/>
      <c r="F217" s="58"/>
    </row>
    <row r="218" spans="1:6" ht="34.5" hidden="1" thickBot="1">
      <c r="A218" s="55" t="s">
        <v>114</v>
      </c>
      <c r="B218" s="16" t="s">
        <v>14</v>
      </c>
      <c r="C218" s="17" t="s">
        <v>493</v>
      </c>
      <c r="D218" s="37"/>
      <c r="E218" s="59"/>
      <c r="F218" s="58"/>
    </row>
    <row r="219" spans="1:6" ht="13.5" hidden="1" thickBot="1">
      <c r="A219" s="55" t="s">
        <v>102</v>
      </c>
      <c r="B219" s="16" t="s">
        <v>14</v>
      </c>
      <c r="C219" s="17" t="s">
        <v>494</v>
      </c>
      <c r="D219" s="37"/>
      <c r="E219" s="59"/>
      <c r="F219" s="58"/>
    </row>
    <row r="220" spans="1:6" ht="13.5" hidden="1" thickBot="1">
      <c r="A220" s="55" t="s">
        <v>104</v>
      </c>
      <c r="B220" s="16" t="s">
        <v>14</v>
      </c>
      <c r="C220" s="17" t="s">
        <v>495</v>
      </c>
      <c r="D220" s="37"/>
      <c r="E220" s="59"/>
      <c r="F220" s="58"/>
    </row>
    <row r="221" spans="1:6" ht="23.25" hidden="1" thickBot="1">
      <c r="A221" s="55" t="s">
        <v>168</v>
      </c>
      <c r="B221" s="16" t="s">
        <v>14</v>
      </c>
      <c r="C221" s="17" t="s">
        <v>496</v>
      </c>
      <c r="D221" s="37"/>
      <c r="E221" s="59"/>
      <c r="F221" s="58"/>
    </row>
    <row r="222" spans="1:6" ht="34.5" thickBot="1">
      <c r="A222" s="55" t="s">
        <v>497</v>
      </c>
      <c r="B222" s="16" t="s">
        <v>14</v>
      </c>
      <c r="C222" s="17" t="s">
        <v>498</v>
      </c>
      <c r="D222" s="37">
        <v>727800</v>
      </c>
      <c r="E222" s="59">
        <v>20489.11</v>
      </c>
      <c r="F222" s="58">
        <f aca="true" t="shared" si="6" ref="F222:F284">D222-E222</f>
        <v>707310.89</v>
      </c>
    </row>
    <row r="223" spans="1:6" ht="113.25" thickBot="1">
      <c r="A223" s="55" t="s">
        <v>499</v>
      </c>
      <c r="B223" s="16" t="s">
        <v>14</v>
      </c>
      <c r="C223" s="17" t="s">
        <v>500</v>
      </c>
      <c r="D223" s="37">
        <v>52700</v>
      </c>
      <c r="E223" s="59">
        <v>10723.11</v>
      </c>
      <c r="F223" s="58">
        <f t="shared" si="6"/>
        <v>41976.89</v>
      </c>
    </row>
    <row r="224" spans="1:6" ht="34.5" thickBot="1">
      <c r="A224" s="55" t="s">
        <v>114</v>
      </c>
      <c r="B224" s="16" t="s">
        <v>14</v>
      </c>
      <c r="C224" s="17" t="s">
        <v>501</v>
      </c>
      <c r="D224" s="37">
        <v>52700</v>
      </c>
      <c r="E224" s="59">
        <v>10723.11</v>
      </c>
      <c r="F224" s="58">
        <f t="shared" si="6"/>
        <v>41976.89</v>
      </c>
    </row>
    <row r="225" spans="1:6" ht="13.5" thickBot="1">
      <c r="A225" s="55" t="s">
        <v>102</v>
      </c>
      <c r="B225" s="16" t="s">
        <v>14</v>
      </c>
      <c r="C225" s="17" t="s">
        <v>502</v>
      </c>
      <c r="D225" s="37">
        <v>52700</v>
      </c>
      <c r="E225" s="59">
        <v>10723.11</v>
      </c>
      <c r="F225" s="58">
        <f t="shared" si="6"/>
        <v>41976.89</v>
      </c>
    </row>
    <row r="226" spans="1:6" ht="13.5" thickBot="1">
      <c r="A226" s="55" t="s">
        <v>104</v>
      </c>
      <c r="B226" s="16" t="s">
        <v>14</v>
      </c>
      <c r="C226" s="17" t="s">
        <v>503</v>
      </c>
      <c r="D226" s="37">
        <v>52700</v>
      </c>
      <c r="E226" s="59">
        <v>10723.11</v>
      </c>
      <c r="F226" s="58">
        <f t="shared" si="6"/>
        <v>41976.89</v>
      </c>
    </row>
    <row r="227" spans="1:6" ht="13.5" thickBot="1">
      <c r="A227" s="55" t="s">
        <v>105</v>
      </c>
      <c r="B227" s="16" t="s">
        <v>14</v>
      </c>
      <c r="C227" s="17" t="s">
        <v>593</v>
      </c>
      <c r="D227" s="37">
        <v>52700</v>
      </c>
      <c r="E227" s="59">
        <v>10723.11</v>
      </c>
      <c r="F227" s="58">
        <f t="shared" si="6"/>
        <v>41976.89</v>
      </c>
    </row>
    <row r="228" spans="1:6" ht="113.25" thickBot="1">
      <c r="A228" s="55" t="s">
        <v>504</v>
      </c>
      <c r="B228" s="16" t="s">
        <v>14</v>
      </c>
      <c r="C228" s="17" t="s">
        <v>505</v>
      </c>
      <c r="D228" s="37">
        <v>178300</v>
      </c>
      <c r="E228" s="59">
        <v>9766</v>
      </c>
      <c r="F228" s="58">
        <f t="shared" si="6"/>
        <v>168534</v>
      </c>
    </row>
    <row r="229" spans="1:6" ht="34.5" thickBot="1">
      <c r="A229" s="55" t="s">
        <v>114</v>
      </c>
      <c r="B229" s="16" t="s">
        <v>14</v>
      </c>
      <c r="C229" s="17" t="s">
        <v>506</v>
      </c>
      <c r="D229" s="37">
        <v>178300</v>
      </c>
      <c r="E229" s="59">
        <v>9766</v>
      </c>
      <c r="F229" s="58">
        <f t="shared" si="6"/>
        <v>168534</v>
      </c>
    </row>
    <row r="230" spans="1:6" ht="13.5" thickBot="1">
      <c r="A230" s="55" t="s">
        <v>58</v>
      </c>
      <c r="B230" s="16" t="s">
        <v>14</v>
      </c>
      <c r="C230" s="17" t="s">
        <v>507</v>
      </c>
      <c r="D230" s="37">
        <v>178300</v>
      </c>
      <c r="E230" s="59">
        <v>9766</v>
      </c>
      <c r="F230" s="58">
        <f t="shared" si="6"/>
        <v>168534</v>
      </c>
    </row>
    <row r="231" spans="1:6" ht="13.5" thickBot="1">
      <c r="A231" s="55" t="s">
        <v>104</v>
      </c>
      <c r="B231" s="16" t="s">
        <v>14</v>
      </c>
      <c r="C231" s="17" t="s">
        <v>508</v>
      </c>
      <c r="D231" s="37">
        <v>178300</v>
      </c>
      <c r="E231" s="59">
        <v>9766</v>
      </c>
      <c r="F231" s="58">
        <f t="shared" si="6"/>
        <v>168534</v>
      </c>
    </row>
    <row r="232" spans="1:6" ht="23.25" thickBot="1">
      <c r="A232" s="55" t="s">
        <v>168</v>
      </c>
      <c r="B232" s="16" t="s">
        <v>14</v>
      </c>
      <c r="C232" s="17" t="s">
        <v>509</v>
      </c>
      <c r="D232" s="37">
        <v>178300</v>
      </c>
      <c r="E232" s="59">
        <v>9766</v>
      </c>
      <c r="F232" s="58">
        <f t="shared" si="6"/>
        <v>168534</v>
      </c>
    </row>
    <row r="233" spans="1:6" ht="102" thickBot="1">
      <c r="A233" s="55" t="s">
        <v>510</v>
      </c>
      <c r="B233" s="16" t="s">
        <v>14</v>
      </c>
      <c r="C233" s="17" t="s">
        <v>511</v>
      </c>
      <c r="D233" s="37">
        <v>496800</v>
      </c>
      <c r="E233" s="59">
        <v>0</v>
      </c>
      <c r="F233" s="58">
        <f t="shared" si="6"/>
        <v>496800</v>
      </c>
    </row>
    <row r="234" spans="1:6" ht="34.5" thickBot="1">
      <c r="A234" s="55" t="s">
        <v>114</v>
      </c>
      <c r="B234" s="16" t="s">
        <v>14</v>
      </c>
      <c r="C234" s="17" t="s">
        <v>512</v>
      </c>
      <c r="D234" s="37">
        <v>496800</v>
      </c>
      <c r="E234" s="59">
        <v>0</v>
      </c>
      <c r="F234" s="58">
        <f t="shared" si="6"/>
        <v>496800</v>
      </c>
    </row>
    <row r="235" spans="1:6" ht="13.5" thickBot="1">
      <c r="A235" s="55" t="s">
        <v>58</v>
      </c>
      <c r="B235" s="16" t="s">
        <v>14</v>
      </c>
      <c r="C235" s="17" t="s">
        <v>513</v>
      </c>
      <c r="D235" s="37">
        <v>462000</v>
      </c>
      <c r="E235" s="59">
        <v>0</v>
      </c>
      <c r="F235" s="58">
        <f t="shared" si="6"/>
        <v>462000</v>
      </c>
    </row>
    <row r="236" spans="1:6" ht="13.5" thickBot="1">
      <c r="A236" s="55" t="s">
        <v>61</v>
      </c>
      <c r="B236" s="16" t="s">
        <v>14</v>
      </c>
      <c r="C236" s="17" t="s">
        <v>514</v>
      </c>
      <c r="D236" s="37">
        <v>462000</v>
      </c>
      <c r="E236" s="59">
        <v>0</v>
      </c>
      <c r="F236" s="58">
        <f t="shared" si="6"/>
        <v>462000</v>
      </c>
    </row>
    <row r="237" spans="1:6" ht="23.25" thickBot="1">
      <c r="A237" s="55" t="s">
        <v>168</v>
      </c>
      <c r="B237" s="16" t="s">
        <v>14</v>
      </c>
      <c r="C237" s="17" t="s">
        <v>515</v>
      </c>
      <c r="D237" s="37">
        <v>423000</v>
      </c>
      <c r="E237" s="59">
        <v>0</v>
      </c>
      <c r="F237" s="58">
        <f t="shared" si="6"/>
        <v>423000</v>
      </c>
    </row>
    <row r="238" spans="1:6" ht="13.5" thickBot="1">
      <c r="A238" s="55" t="s">
        <v>117</v>
      </c>
      <c r="B238" s="16" t="s">
        <v>14</v>
      </c>
      <c r="C238" s="17" t="s">
        <v>516</v>
      </c>
      <c r="D238" s="37">
        <v>39000</v>
      </c>
      <c r="E238" s="37">
        <v>0</v>
      </c>
      <c r="F238" s="58">
        <f t="shared" si="6"/>
        <v>39000</v>
      </c>
    </row>
    <row r="239" spans="1:6" ht="13.5" thickBot="1">
      <c r="A239" s="55" t="s">
        <v>100</v>
      </c>
      <c r="B239" s="16" t="s">
        <v>14</v>
      </c>
      <c r="C239" s="17" t="s">
        <v>517</v>
      </c>
      <c r="D239" s="37">
        <v>34800</v>
      </c>
      <c r="E239" s="37">
        <v>0</v>
      </c>
      <c r="F239" s="58">
        <f t="shared" si="6"/>
        <v>34800</v>
      </c>
    </row>
    <row r="240" spans="1:6" ht="23.25" thickBot="1">
      <c r="A240" s="55" t="s">
        <v>124</v>
      </c>
      <c r="B240" s="16" t="s">
        <v>14</v>
      </c>
      <c r="C240" s="17" t="s">
        <v>518</v>
      </c>
      <c r="D240" s="37">
        <v>34800</v>
      </c>
      <c r="E240" s="37">
        <v>0</v>
      </c>
      <c r="F240" s="58">
        <f t="shared" si="6"/>
        <v>34800</v>
      </c>
    </row>
    <row r="241" spans="1:6" ht="13.5" hidden="1" thickBot="1">
      <c r="A241" s="55"/>
      <c r="B241" s="16"/>
      <c r="C241" s="17"/>
      <c r="D241" s="37"/>
      <c r="E241" s="59"/>
      <c r="F241" s="58">
        <f t="shared" si="6"/>
        <v>0</v>
      </c>
    </row>
    <row r="242" spans="1:6" ht="13.5" hidden="1" thickBot="1">
      <c r="A242" s="55"/>
      <c r="B242" s="16"/>
      <c r="C242" s="17"/>
      <c r="D242" s="37"/>
      <c r="E242" s="59"/>
      <c r="F242" s="58">
        <f t="shared" si="6"/>
        <v>0</v>
      </c>
    </row>
    <row r="243" spans="1:6" ht="13.5" hidden="1" thickBot="1">
      <c r="A243" s="55"/>
      <c r="B243" s="16"/>
      <c r="C243" s="17"/>
      <c r="D243" s="37"/>
      <c r="E243" s="37"/>
      <c r="F243" s="58">
        <f t="shared" si="6"/>
        <v>0</v>
      </c>
    </row>
    <row r="244" spans="1:6" ht="13.5" hidden="1" thickBot="1">
      <c r="A244" s="55"/>
      <c r="B244" s="16"/>
      <c r="C244" s="17"/>
      <c r="D244" s="37"/>
      <c r="E244" s="37"/>
      <c r="F244" s="58">
        <f t="shared" si="6"/>
        <v>0</v>
      </c>
    </row>
    <row r="245" spans="1:6" ht="13.5" hidden="1" thickBot="1">
      <c r="A245" s="55"/>
      <c r="B245" s="16"/>
      <c r="C245" s="17"/>
      <c r="D245" s="37"/>
      <c r="E245" s="37"/>
      <c r="F245" s="58">
        <f t="shared" si="6"/>
        <v>0</v>
      </c>
    </row>
    <row r="246" spans="1:6" ht="13.5" hidden="1" thickBot="1">
      <c r="A246" s="55"/>
      <c r="B246" s="16"/>
      <c r="C246" s="17"/>
      <c r="D246" s="37"/>
      <c r="E246" s="37"/>
      <c r="F246" s="58">
        <f t="shared" si="6"/>
        <v>0</v>
      </c>
    </row>
    <row r="247" spans="1:6" ht="13.5" hidden="1" thickBot="1">
      <c r="A247" s="55"/>
      <c r="B247" s="16"/>
      <c r="C247" s="17"/>
      <c r="D247" s="37"/>
      <c r="E247" s="37"/>
      <c r="F247" s="58">
        <f t="shared" si="6"/>
        <v>0</v>
      </c>
    </row>
    <row r="248" spans="1:6" ht="13.5" hidden="1" thickBot="1">
      <c r="A248" s="55"/>
      <c r="B248" s="16"/>
      <c r="C248" s="17"/>
      <c r="D248" s="37"/>
      <c r="E248" s="59"/>
      <c r="F248" s="58">
        <f t="shared" si="6"/>
        <v>0</v>
      </c>
    </row>
    <row r="249" spans="1:6" ht="13.5" thickBot="1">
      <c r="A249" s="55" t="s">
        <v>519</v>
      </c>
      <c r="B249" s="16" t="s">
        <v>14</v>
      </c>
      <c r="C249" s="17" t="s">
        <v>520</v>
      </c>
      <c r="D249" s="37">
        <v>1212400</v>
      </c>
      <c r="E249" s="59">
        <v>172215.29</v>
      </c>
      <c r="F249" s="58">
        <f t="shared" si="6"/>
        <v>1040184.71</v>
      </c>
    </row>
    <row r="250" spans="1:6" ht="13.5" thickBot="1">
      <c r="A250" s="55" t="s">
        <v>521</v>
      </c>
      <c r="B250" s="16" t="s">
        <v>14</v>
      </c>
      <c r="C250" s="17" t="s">
        <v>522</v>
      </c>
      <c r="D250" s="37">
        <v>1212400</v>
      </c>
      <c r="E250" s="59">
        <v>172215.29</v>
      </c>
      <c r="F250" s="58">
        <f t="shared" si="6"/>
        <v>1040184.71</v>
      </c>
    </row>
    <row r="251" spans="1:6" ht="45.75" thickBot="1">
      <c r="A251" s="55" t="s">
        <v>523</v>
      </c>
      <c r="B251" s="16" t="s">
        <v>14</v>
      </c>
      <c r="C251" s="17" t="s">
        <v>524</v>
      </c>
      <c r="D251" s="37">
        <v>906100</v>
      </c>
      <c r="E251" s="59">
        <v>100071.29</v>
      </c>
      <c r="F251" s="58">
        <f t="shared" si="6"/>
        <v>806028.71</v>
      </c>
    </row>
    <row r="252" spans="1:6" ht="68.25" thickBot="1">
      <c r="A252" s="55" t="s">
        <v>169</v>
      </c>
      <c r="B252" s="16" t="s">
        <v>14</v>
      </c>
      <c r="C252" s="17" t="s">
        <v>525</v>
      </c>
      <c r="D252" s="37">
        <v>906100</v>
      </c>
      <c r="E252" s="59">
        <v>100071.29</v>
      </c>
      <c r="F252" s="58">
        <f t="shared" si="6"/>
        <v>806028.71</v>
      </c>
    </row>
    <row r="253" spans="1:6" ht="13.5" thickBot="1">
      <c r="A253" s="55" t="s">
        <v>102</v>
      </c>
      <c r="B253" s="16" t="s">
        <v>14</v>
      </c>
      <c r="C253" s="17" t="s">
        <v>526</v>
      </c>
      <c r="D253" s="37">
        <v>906100</v>
      </c>
      <c r="E253" s="59">
        <v>100071.29</v>
      </c>
      <c r="F253" s="58">
        <f t="shared" si="6"/>
        <v>806028.71</v>
      </c>
    </row>
    <row r="254" spans="1:6" ht="23.25" thickBot="1">
      <c r="A254" s="55" t="s">
        <v>527</v>
      </c>
      <c r="B254" s="16" t="s">
        <v>14</v>
      </c>
      <c r="C254" s="17" t="s">
        <v>528</v>
      </c>
      <c r="D254" s="37">
        <v>906100</v>
      </c>
      <c r="E254" s="59">
        <v>100071.29</v>
      </c>
      <c r="F254" s="58">
        <f t="shared" si="6"/>
        <v>806028.71</v>
      </c>
    </row>
    <row r="255" spans="1:6" ht="34.5" thickBot="1">
      <c r="A255" s="55" t="s">
        <v>529</v>
      </c>
      <c r="B255" s="16" t="s">
        <v>14</v>
      </c>
      <c r="C255" s="17" t="s">
        <v>530</v>
      </c>
      <c r="D255" s="37">
        <v>906100</v>
      </c>
      <c r="E255" s="59">
        <v>100071.29</v>
      </c>
      <c r="F255" s="58">
        <f t="shared" si="6"/>
        <v>806028.71</v>
      </c>
    </row>
    <row r="256" spans="1:6" ht="13.5" thickBot="1">
      <c r="A256" s="55" t="s">
        <v>145</v>
      </c>
      <c r="B256" s="16" t="s">
        <v>14</v>
      </c>
      <c r="C256" s="17" t="s">
        <v>176</v>
      </c>
      <c r="D256" s="37">
        <v>306300</v>
      </c>
      <c r="E256" s="59">
        <v>72144</v>
      </c>
      <c r="F256" s="58">
        <f t="shared" si="6"/>
        <v>234156</v>
      </c>
    </row>
    <row r="257" spans="1:6" ht="79.5" thickBot="1">
      <c r="A257" s="55" t="s">
        <v>531</v>
      </c>
      <c r="B257" s="16" t="s">
        <v>14</v>
      </c>
      <c r="C257" s="17" t="s">
        <v>175</v>
      </c>
      <c r="D257" s="37">
        <v>306300</v>
      </c>
      <c r="E257" s="59">
        <v>72144</v>
      </c>
      <c r="F257" s="58">
        <f t="shared" si="6"/>
        <v>234156</v>
      </c>
    </row>
    <row r="258" spans="1:6" ht="13.5" thickBot="1">
      <c r="A258" s="55" t="s">
        <v>170</v>
      </c>
      <c r="B258" s="16" t="s">
        <v>14</v>
      </c>
      <c r="C258" s="17" t="s">
        <v>171</v>
      </c>
      <c r="D258" s="37">
        <v>306300</v>
      </c>
      <c r="E258" s="59">
        <v>72144</v>
      </c>
      <c r="F258" s="58">
        <f t="shared" si="6"/>
        <v>234156</v>
      </c>
    </row>
    <row r="259" spans="1:6" ht="13.5" thickBot="1">
      <c r="A259" s="55" t="s">
        <v>58</v>
      </c>
      <c r="B259" s="16" t="s">
        <v>14</v>
      </c>
      <c r="C259" s="17" t="s">
        <v>172</v>
      </c>
      <c r="D259" s="37">
        <v>306300</v>
      </c>
      <c r="E259" s="59">
        <v>72144</v>
      </c>
      <c r="F259" s="58">
        <f t="shared" si="6"/>
        <v>234156</v>
      </c>
    </row>
    <row r="260" spans="1:6" ht="23.25" thickBot="1">
      <c r="A260" s="55" t="s">
        <v>452</v>
      </c>
      <c r="B260" s="16" t="s">
        <v>14</v>
      </c>
      <c r="C260" s="17" t="s">
        <v>173</v>
      </c>
      <c r="D260" s="37">
        <v>306300</v>
      </c>
      <c r="E260" s="59">
        <v>72144</v>
      </c>
      <c r="F260" s="58">
        <f t="shared" si="6"/>
        <v>234156</v>
      </c>
    </row>
    <row r="261" spans="1:6" ht="34.5" thickBot="1">
      <c r="A261" s="55" t="s">
        <v>453</v>
      </c>
      <c r="B261" s="16" t="s">
        <v>14</v>
      </c>
      <c r="C261" s="17" t="s">
        <v>174</v>
      </c>
      <c r="D261" s="37">
        <v>306300</v>
      </c>
      <c r="E261" s="59">
        <v>72144</v>
      </c>
      <c r="F261" s="58">
        <f t="shared" si="6"/>
        <v>234156</v>
      </c>
    </row>
    <row r="262" spans="1:6" ht="13.5" hidden="1" thickBot="1">
      <c r="A262" s="55"/>
      <c r="B262" s="16"/>
      <c r="C262" s="17"/>
      <c r="D262" s="37"/>
      <c r="E262" s="59"/>
      <c r="F262" s="58">
        <f t="shared" si="6"/>
        <v>0</v>
      </c>
    </row>
    <row r="263" spans="1:6" ht="13.5" hidden="1" thickBot="1">
      <c r="A263" s="55"/>
      <c r="B263" s="16"/>
      <c r="C263" s="17"/>
      <c r="D263" s="37"/>
      <c r="E263" s="59"/>
      <c r="F263" s="58">
        <f t="shared" si="6"/>
        <v>0</v>
      </c>
    </row>
    <row r="264" spans="1:6" ht="13.5" hidden="1" thickBot="1">
      <c r="A264" s="55"/>
      <c r="B264" s="16"/>
      <c r="C264" s="17"/>
      <c r="D264" s="37"/>
      <c r="E264" s="59"/>
      <c r="F264" s="58">
        <f t="shared" si="6"/>
        <v>0</v>
      </c>
    </row>
    <row r="265" spans="1:6" ht="13.5" hidden="1" thickBot="1">
      <c r="A265" s="55"/>
      <c r="B265" s="16"/>
      <c r="C265" s="17"/>
      <c r="D265" s="37"/>
      <c r="E265" s="59"/>
      <c r="F265" s="58">
        <f t="shared" si="6"/>
        <v>0</v>
      </c>
    </row>
    <row r="266" spans="1:6" ht="13.5" hidden="1" thickBot="1">
      <c r="A266" s="55"/>
      <c r="B266" s="16"/>
      <c r="C266" s="17"/>
      <c r="D266" s="37"/>
      <c r="E266" s="59"/>
      <c r="F266" s="58">
        <f t="shared" si="6"/>
        <v>0</v>
      </c>
    </row>
    <row r="267" spans="1:6" ht="13.5" thickBot="1">
      <c r="A267" s="55" t="s">
        <v>532</v>
      </c>
      <c r="B267" s="16" t="s">
        <v>14</v>
      </c>
      <c r="C267" s="17" t="s">
        <v>77</v>
      </c>
      <c r="D267" s="37">
        <v>15000</v>
      </c>
      <c r="E267" s="59">
        <v>0</v>
      </c>
      <c r="F267" s="58">
        <f t="shared" si="6"/>
        <v>15000</v>
      </c>
    </row>
    <row r="268" spans="1:6" ht="13.5" thickBot="1">
      <c r="A268" s="55" t="s">
        <v>533</v>
      </c>
      <c r="B268" s="16" t="s">
        <v>14</v>
      </c>
      <c r="C268" s="17" t="s">
        <v>113</v>
      </c>
      <c r="D268" s="37">
        <v>15000</v>
      </c>
      <c r="E268" s="59">
        <v>0</v>
      </c>
      <c r="F268" s="58">
        <f t="shared" si="6"/>
        <v>15000</v>
      </c>
    </row>
    <row r="269" spans="1:6" ht="57" thickBot="1">
      <c r="A269" s="55" t="s">
        <v>534</v>
      </c>
      <c r="B269" s="16" t="s">
        <v>14</v>
      </c>
      <c r="C269" s="17" t="s">
        <v>535</v>
      </c>
      <c r="D269" s="37">
        <v>15000</v>
      </c>
      <c r="E269" s="59">
        <v>0</v>
      </c>
      <c r="F269" s="58">
        <f t="shared" si="6"/>
        <v>15000</v>
      </c>
    </row>
    <row r="270" spans="1:6" ht="102" thickBot="1">
      <c r="A270" s="55" t="s">
        <v>536</v>
      </c>
      <c r="B270" s="16" t="s">
        <v>14</v>
      </c>
      <c r="C270" s="17" t="s">
        <v>537</v>
      </c>
      <c r="D270" s="37">
        <v>15000</v>
      </c>
      <c r="E270" s="59">
        <v>0</v>
      </c>
      <c r="F270" s="58">
        <f t="shared" si="6"/>
        <v>15000</v>
      </c>
    </row>
    <row r="271" spans="1:6" ht="34.5" thickBot="1">
      <c r="A271" s="55" t="s">
        <v>114</v>
      </c>
      <c r="B271" s="16" t="s">
        <v>14</v>
      </c>
      <c r="C271" s="17" t="s">
        <v>538</v>
      </c>
      <c r="D271" s="37">
        <v>15000</v>
      </c>
      <c r="E271" s="59">
        <v>0</v>
      </c>
      <c r="F271" s="58">
        <f t="shared" si="6"/>
        <v>15000</v>
      </c>
    </row>
    <row r="272" spans="1:6" ht="13.5" thickBot="1">
      <c r="A272" s="55" t="s">
        <v>102</v>
      </c>
      <c r="B272" s="16" t="s">
        <v>14</v>
      </c>
      <c r="C272" s="17" t="s">
        <v>539</v>
      </c>
      <c r="D272" s="37">
        <v>15000</v>
      </c>
      <c r="E272" s="59">
        <v>0</v>
      </c>
      <c r="F272" s="58">
        <f t="shared" si="6"/>
        <v>15000</v>
      </c>
    </row>
    <row r="273" spans="1:6" ht="13.5" thickBot="1">
      <c r="A273" s="55" t="s">
        <v>144</v>
      </c>
      <c r="B273" s="16" t="s">
        <v>14</v>
      </c>
      <c r="C273" s="17" t="s">
        <v>540</v>
      </c>
      <c r="D273" s="37">
        <v>10000</v>
      </c>
      <c r="E273" s="59">
        <v>0</v>
      </c>
      <c r="F273" s="58">
        <f t="shared" si="6"/>
        <v>10000</v>
      </c>
    </row>
    <row r="274" spans="1:6" ht="23.25" thickBot="1">
      <c r="A274" s="55" t="s">
        <v>63</v>
      </c>
      <c r="B274" s="16" t="s">
        <v>14</v>
      </c>
      <c r="C274" s="17" t="s">
        <v>541</v>
      </c>
      <c r="D274" s="37">
        <v>5000</v>
      </c>
      <c r="E274" s="59">
        <v>0</v>
      </c>
      <c r="F274" s="58">
        <f t="shared" si="6"/>
        <v>5000</v>
      </c>
    </row>
    <row r="275" spans="1:6" ht="22.5">
      <c r="A275" s="55" t="s">
        <v>64</v>
      </c>
      <c r="B275" s="16"/>
      <c r="C275" s="17" t="s">
        <v>542</v>
      </c>
      <c r="D275" s="37">
        <v>5000</v>
      </c>
      <c r="E275" s="59">
        <v>0</v>
      </c>
      <c r="F275" s="58">
        <f t="shared" si="6"/>
        <v>5000</v>
      </c>
    </row>
    <row r="276" spans="1:6" ht="13.5" hidden="1" thickBot="1">
      <c r="A276" s="55"/>
      <c r="B276" s="16"/>
      <c r="C276" s="17"/>
      <c r="D276" s="37"/>
      <c r="E276" s="59"/>
      <c r="F276" s="58">
        <f t="shared" si="6"/>
        <v>0</v>
      </c>
    </row>
    <row r="277" spans="1:6" ht="13.5" hidden="1" thickBot="1">
      <c r="A277" s="55"/>
      <c r="B277" s="16"/>
      <c r="C277" s="17"/>
      <c r="D277" s="37"/>
      <c r="E277" s="59"/>
      <c r="F277" s="58">
        <f t="shared" si="6"/>
        <v>0</v>
      </c>
    </row>
    <row r="278" spans="1:6" ht="13.5" hidden="1" thickBot="1">
      <c r="A278" s="55"/>
      <c r="B278" s="16"/>
      <c r="C278" s="17"/>
      <c r="D278" s="37"/>
      <c r="E278" s="37"/>
      <c r="F278" s="58">
        <f t="shared" si="6"/>
        <v>0</v>
      </c>
    </row>
    <row r="279" spans="1:6" ht="13.5" hidden="1" thickBot="1">
      <c r="A279" s="55"/>
      <c r="B279" s="16"/>
      <c r="C279" s="17"/>
      <c r="D279" s="37"/>
      <c r="E279" s="37"/>
      <c r="F279" s="58">
        <f t="shared" si="6"/>
        <v>0</v>
      </c>
    </row>
    <row r="280" spans="1:6" ht="13.5" hidden="1" thickBot="1">
      <c r="A280" s="55"/>
      <c r="B280" s="16"/>
      <c r="C280" s="17"/>
      <c r="D280" s="37"/>
      <c r="E280" s="59"/>
      <c r="F280" s="58">
        <f t="shared" si="6"/>
        <v>0</v>
      </c>
    </row>
    <row r="281" spans="1:6" ht="13.5" hidden="1" thickBot="1">
      <c r="A281" s="55"/>
      <c r="B281" s="16"/>
      <c r="C281" s="17"/>
      <c r="D281" s="37"/>
      <c r="E281" s="59"/>
      <c r="F281" s="58">
        <f t="shared" si="6"/>
        <v>0</v>
      </c>
    </row>
    <row r="282" spans="1:6" ht="13.5" hidden="1" thickBot="1">
      <c r="A282" s="55"/>
      <c r="B282" s="16"/>
      <c r="C282" s="17"/>
      <c r="D282" s="37"/>
      <c r="E282" s="59"/>
      <c r="F282" s="58">
        <f t="shared" si="6"/>
        <v>0</v>
      </c>
    </row>
    <row r="283" spans="1:6" ht="13.5" hidden="1" thickBot="1">
      <c r="A283" s="55"/>
      <c r="B283" s="16"/>
      <c r="C283" s="17"/>
      <c r="D283" s="37"/>
      <c r="E283" s="59"/>
      <c r="F283" s="58"/>
    </row>
    <row r="284" spans="1:6" ht="13.5" hidden="1" thickBot="1">
      <c r="A284" s="15"/>
      <c r="B284" s="16"/>
      <c r="C284" s="17"/>
      <c r="D284" s="37"/>
      <c r="E284" s="59"/>
      <c r="F284" s="58">
        <f t="shared" si="6"/>
        <v>0</v>
      </c>
    </row>
    <row r="285" spans="1:6" ht="13.5" hidden="1" thickBot="1">
      <c r="A285" s="15"/>
      <c r="B285" s="16"/>
      <c r="C285" s="17"/>
      <c r="D285" s="37"/>
      <c r="E285" s="59"/>
      <c r="F285" s="58">
        <f aca="true" t="shared" si="7" ref="F285:F296">D285-E285</f>
        <v>0</v>
      </c>
    </row>
    <row r="286" spans="1:6" ht="13.5" hidden="1" thickBot="1">
      <c r="A286" s="15"/>
      <c r="B286" s="16"/>
      <c r="C286" s="17"/>
      <c r="D286" s="37"/>
      <c r="E286" s="37"/>
      <c r="F286" s="58">
        <f t="shared" si="7"/>
        <v>0</v>
      </c>
    </row>
    <row r="287" spans="1:6" ht="13.5" hidden="1" thickBot="1">
      <c r="A287" s="15"/>
      <c r="B287" s="16"/>
      <c r="C287" s="17"/>
      <c r="D287" s="37"/>
      <c r="E287" s="37"/>
      <c r="F287" s="58">
        <f t="shared" si="7"/>
        <v>0</v>
      </c>
    </row>
    <row r="288" spans="1:6" ht="13.5" hidden="1" thickBot="1">
      <c r="A288" s="15"/>
      <c r="B288" s="16"/>
      <c r="C288" s="17"/>
      <c r="D288" s="37"/>
      <c r="E288" s="37"/>
      <c r="F288" s="58">
        <f t="shared" si="7"/>
        <v>0</v>
      </c>
    </row>
    <row r="289" spans="1:6" ht="13.5" hidden="1" thickBot="1">
      <c r="A289" s="15"/>
      <c r="B289" s="16"/>
      <c r="C289" s="17"/>
      <c r="D289" s="37"/>
      <c r="E289" s="37"/>
      <c r="F289" s="58">
        <f t="shared" si="7"/>
        <v>0</v>
      </c>
    </row>
    <row r="290" spans="1:6" ht="13.5" hidden="1" thickBot="1">
      <c r="A290" s="15"/>
      <c r="B290" s="16"/>
      <c r="C290" s="17"/>
      <c r="D290" s="37"/>
      <c r="E290" s="37"/>
      <c r="F290" s="58">
        <f t="shared" si="7"/>
        <v>0</v>
      </c>
    </row>
    <row r="291" spans="1:6" ht="13.5" hidden="1" thickBot="1">
      <c r="A291" s="15"/>
      <c r="B291" s="16"/>
      <c r="C291" s="17"/>
      <c r="D291" s="37"/>
      <c r="E291" s="37"/>
      <c r="F291" s="58">
        <f t="shared" si="7"/>
        <v>0</v>
      </c>
    </row>
    <row r="292" spans="1:6" ht="13.5" hidden="1" thickBot="1">
      <c r="A292" s="15"/>
      <c r="B292" s="16"/>
      <c r="C292" s="17"/>
      <c r="D292" s="37"/>
      <c r="E292" s="37"/>
      <c r="F292" s="58">
        <f t="shared" si="7"/>
        <v>0</v>
      </c>
    </row>
    <row r="293" spans="1:6" ht="13.5" hidden="1" thickBot="1">
      <c r="A293" s="15"/>
      <c r="B293" s="16"/>
      <c r="C293" s="17"/>
      <c r="D293" s="37"/>
      <c r="E293" s="37"/>
      <c r="F293" s="58">
        <f t="shared" si="7"/>
        <v>0</v>
      </c>
    </row>
    <row r="294" spans="1:6" ht="13.5" hidden="1" thickBot="1">
      <c r="A294" s="15"/>
      <c r="B294" s="16"/>
      <c r="C294" s="17"/>
      <c r="D294" s="37"/>
      <c r="E294" s="37"/>
      <c r="F294" s="58">
        <f t="shared" si="7"/>
        <v>0</v>
      </c>
    </row>
    <row r="295" spans="1:6" ht="13.5" hidden="1" thickBot="1">
      <c r="A295" s="15"/>
      <c r="B295" s="16"/>
      <c r="C295" s="17"/>
      <c r="D295" s="37"/>
      <c r="E295" s="37"/>
      <c r="F295" s="58">
        <f t="shared" si="7"/>
        <v>0</v>
      </c>
    </row>
    <row r="296" spans="1:6" ht="12.75" hidden="1">
      <c r="A296" s="15"/>
      <c r="B296" s="16"/>
      <c r="C296" s="17"/>
      <c r="D296" s="37"/>
      <c r="E296" s="59"/>
      <c r="F296" s="58">
        <f t="shared" si="7"/>
        <v>0</v>
      </c>
    </row>
    <row r="297" spans="1:6" ht="13.5" thickBot="1">
      <c r="A297" s="15"/>
      <c r="B297" s="47"/>
      <c r="C297" s="48"/>
      <c r="D297" s="48"/>
      <c r="E297" s="48"/>
      <c r="F297" s="48"/>
    </row>
    <row r="298" spans="1:6" ht="13.5" thickBot="1">
      <c r="A298" s="47"/>
      <c r="B298" s="49">
        <v>450</v>
      </c>
      <c r="C298" s="50" t="s">
        <v>6</v>
      </c>
      <c r="D298" s="50" t="s">
        <v>594</v>
      </c>
      <c r="E298" s="51" t="s">
        <v>605</v>
      </c>
      <c r="F298" s="69">
        <f>D298-E298</f>
        <v>-988219.19</v>
      </c>
    </row>
    <row r="299" ht="22.5">
      <c r="A299" s="52" t="s">
        <v>543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5"/>
  <sheetViews>
    <sheetView view="pageBreakPreview" zoomScaleSheetLayoutView="100" zoomScalePageLayoutView="0" workbookViewId="0" topLeftCell="A1">
      <selection activeCell="AB34" sqref="AB34:AE34"/>
    </sheetView>
  </sheetViews>
  <sheetFormatPr defaultColWidth="0.875" defaultRowHeight="12.75"/>
  <cols>
    <col min="1" max="18" width="0.875" style="1" customWidth="1"/>
    <col min="19" max="19" width="2.875" style="1" customWidth="1"/>
    <col min="20" max="50" width="0.875" style="1" customWidth="1"/>
    <col min="51" max="51" width="2.875" style="1" customWidth="1"/>
    <col min="52" max="16384" width="0.875" style="1" customWidth="1"/>
  </cols>
  <sheetData>
    <row r="1" ht="12">
      <c r="DF1" s="4" t="s">
        <v>30</v>
      </c>
    </row>
    <row r="2" spans="1:110" s="3" customFormat="1" ht="25.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</row>
    <row r="3" spans="1:110" ht="54" customHeight="1">
      <c r="A3" s="211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 t="s">
        <v>1</v>
      </c>
      <c r="AD3" s="206"/>
      <c r="AE3" s="206"/>
      <c r="AF3" s="206"/>
      <c r="AG3" s="206"/>
      <c r="AH3" s="206"/>
      <c r="AI3" s="206" t="s">
        <v>40</v>
      </c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 t="s">
        <v>35</v>
      </c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 t="s">
        <v>2</v>
      </c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 t="s">
        <v>3</v>
      </c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7"/>
    </row>
    <row r="4" spans="1:110" s="10" customFormat="1" ht="12" customHeight="1" thickBot="1">
      <c r="A4" s="137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>
        <v>2</v>
      </c>
      <c r="AD4" s="129"/>
      <c r="AE4" s="129"/>
      <c r="AF4" s="129"/>
      <c r="AG4" s="129"/>
      <c r="AH4" s="129"/>
      <c r="AI4" s="129">
        <v>3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>
        <v>4</v>
      </c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>
        <v>5</v>
      </c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>
        <v>6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30"/>
    </row>
    <row r="5" spans="1:110" ht="22.5" customHeight="1">
      <c r="A5" s="212" t="s">
        <v>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3"/>
      <c r="AC5" s="151" t="s">
        <v>31</v>
      </c>
      <c r="AD5" s="152"/>
      <c r="AE5" s="152"/>
      <c r="AF5" s="152"/>
      <c r="AG5" s="152"/>
      <c r="AH5" s="152"/>
      <c r="AI5" s="152" t="s">
        <v>43</v>
      </c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204">
        <f>SUM(AZ17,AZ20)</f>
        <v>1269900</v>
      </c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5"/>
      <c r="BW5" s="208">
        <f>SUM(BW15,BW19)</f>
        <v>281680.81</v>
      </c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10"/>
      <c r="CO5" s="171">
        <f>AZ5-BW5</f>
        <v>988219.19</v>
      </c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3"/>
    </row>
    <row r="6" spans="1:110" ht="12" customHeight="1">
      <c r="A6" s="184" t="s">
        <v>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219" t="s">
        <v>86</v>
      </c>
      <c r="AD6" s="187"/>
      <c r="AE6" s="187"/>
      <c r="AF6" s="187"/>
      <c r="AG6" s="187"/>
      <c r="AH6" s="188"/>
      <c r="AI6" s="192" t="s">
        <v>43</v>
      </c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8"/>
      <c r="AZ6" s="194" t="s">
        <v>99</v>
      </c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6"/>
      <c r="BW6" s="194" t="s">
        <v>99</v>
      </c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6"/>
      <c r="CO6" s="194" t="s">
        <v>99</v>
      </c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9"/>
    </row>
    <row r="7" spans="1:110" ht="22.5" customHeight="1">
      <c r="A7" s="220" t="s">
        <v>96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  <c r="AC7" s="189"/>
      <c r="AD7" s="190"/>
      <c r="AE7" s="190"/>
      <c r="AF7" s="190"/>
      <c r="AG7" s="190"/>
      <c r="AH7" s="191"/>
      <c r="AI7" s="193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1"/>
      <c r="AZ7" s="197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98"/>
      <c r="BW7" s="197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98"/>
      <c r="CO7" s="197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200"/>
    </row>
    <row r="8" spans="1:110" ht="12" customHeight="1">
      <c r="A8" s="184" t="s">
        <v>98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86" t="s">
        <v>99</v>
      </c>
      <c r="AD8" s="187"/>
      <c r="AE8" s="187"/>
      <c r="AF8" s="187"/>
      <c r="AG8" s="187"/>
      <c r="AH8" s="188"/>
      <c r="AI8" s="192" t="s">
        <v>43</v>
      </c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8"/>
      <c r="AZ8" s="194" t="s">
        <v>99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6"/>
      <c r="BW8" s="194" t="s">
        <v>99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6"/>
      <c r="CO8" s="194" t="s">
        <v>99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9"/>
    </row>
    <row r="9" spans="1:110" ht="22.5" customHeight="1">
      <c r="A9" s="201" t="s">
        <v>99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189"/>
      <c r="AD9" s="190"/>
      <c r="AE9" s="190"/>
      <c r="AF9" s="190"/>
      <c r="AG9" s="190"/>
      <c r="AH9" s="191"/>
      <c r="AI9" s="193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1"/>
      <c r="AZ9" s="197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98"/>
      <c r="BW9" s="197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98"/>
      <c r="CO9" s="197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200"/>
    </row>
    <row r="10" spans="1:110" ht="12" customHeight="1">
      <c r="A10" s="184" t="s">
        <v>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  <c r="AC10" s="219" t="s">
        <v>97</v>
      </c>
      <c r="AD10" s="187"/>
      <c r="AE10" s="187"/>
      <c r="AF10" s="187"/>
      <c r="AG10" s="187"/>
      <c r="AH10" s="188"/>
      <c r="AI10" s="192" t="s">
        <v>43</v>
      </c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8"/>
      <c r="AZ10" s="194" t="s">
        <v>99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6"/>
      <c r="BW10" s="194" t="s">
        <v>99</v>
      </c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6"/>
      <c r="CO10" s="194" t="s">
        <v>99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9"/>
    </row>
    <row r="11" spans="1:110" ht="22.5" customHeight="1">
      <c r="A11" s="220" t="s">
        <v>273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189"/>
      <c r="AD11" s="190"/>
      <c r="AE11" s="190"/>
      <c r="AF11" s="190"/>
      <c r="AG11" s="190"/>
      <c r="AH11" s="191"/>
      <c r="AI11" s="193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1"/>
      <c r="AZ11" s="197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98"/>
      <c r="BW11" s="197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98"/>
      <c r="CO11" s="197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200"/>
    </row>
    <row r="12" spans="1:110" ht="12" customHeight="1">
      <c r="A12" s="184" t="s">
        <v>98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5"/>
      <c r="AC12" s="186" t="s">
        <v>99</v>
      </c>
      <c r="AD12" s="187"/>
      <c r="AE12" s="187"/>
      <c r="AF12" s="187"/>
      <c r="AG12" s="187"/>
      <c r="AH12" s="188"/>
      <c r="AI12" s="192" t="s">
        <v>43</v>
      </c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AZ12" s="194" t="s">
        <v>99</v>
      </c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6"/>
      <c r="BW12" s="194" t="s">
        <v>99</v>
      </c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6"/>
      <c r="CO12" s="194" t="s">
        <v>99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9"/>
    </row>
    <row r="13" spans="1:110" ht="22.5" customHeight="1" thickBot="1">
      <c r="A13" s="201" t="s">
        <v>99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  <c r="AC13" s="189"/>
      <c r="AD13" s="190"/>
      <c r="AE13" s="190"/>
      <c r="AF13" s="190"/>
      <c r="AG13" s="190"/>
      <c r="AH13" s="191"/>
      <c r="AI13" s="193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1"/>
      <c r="AZ13" s="197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98"/>
      <c r="BW13" s="197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98"/>
      <c r="CO13" s="197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200"/>
    </row>
    <row r="14" spans="1:110" ht="36" customHeight="1">
      <c r="A14" s="166" t="s">
        <v>79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5"/>
      <c r="AC14" s="168" t="s">
        <v>15</v>
      </c>
      <c r="AD14" s="169"/>
      <c r="AE14" s="169"/>
      <c r="AF14" s="169"/>
      <c r="AG14" s="169"/>
      <c r="AH14" s="169"/>
      <c r="AI14" s="216" t="s">
        <v>80</v>
      </c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04">
        <f>SUM(AZ17,AZ21)</f>
        <v>1269900</v>
      </c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5"/>
      <c r="BW14" s="208">
        <f>SUM(BW15,BW19)</f>
        <v>281680.81</v>
      </c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10"/>
      <c r="CO14" s="171">
        <f>AZ14-BW14</f>
        <v>988219.19</v>
      </c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3"/>
    </row>
    <row r="15" spans="1:110" ht="24" customHeight="1">
      <c r="A15" s="166" t="s">
        <v>87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7"/>
      <c r="AC15" s="168" t="s">
        <v>16</v>
      </c>
      <c r="AD15" s="169"/>
      <c r="AE15" s="169"/>
      <c r="AF15" s="169"/>
      <c r="AG15" s="169"/>
      <c r="AH15" s="169"/>
      <c r="AI15" s="170" t="s">
        <v>81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1">
        <f>AZ16</f>
        <v>-6504100</v>
      </c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>
        <f>BW16</f>
        <v>-515002.06</v>
      </c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>
        <f aca="true" t="shared" si="0" ref="CO15:CO22">AZ15-BW15</f>
        <v>-5989097.94</v>
      </c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3"/>
    </row>
    <row r="16" spans="1:110" ht="24" customHeight="1">
      <c r="A16" s="166" t="s">
        <v>88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7"/>
      <c r="AC16" s="168" t="s">
        <v>16</v>
      </c>
      <c r="AD16" s="169"/>
      <c r="AE16" s="169"/>
      <c r="AF16" s="169"/>
      <c r="AG16" s="169"/>
      <c r="AH16" s="169"/>
      <c r="AI16" s="170" t="s">
        <v>83</v>
      </c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1">
        <f>AZ17</f>
        <v>-6504100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>
        <f>BW17</f>
        <v>-515002.06</v>
      </c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>
        <f t="shared" si="0"/>
        <v>-5989097.94</v>
      </c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3"/>
    </row>
    <row r="17" spans="1:110" ht="24" customHeight="1">
      <c r="A17" s="166" t="s">
        <v>82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168" t="s">
        <v>16</v>
      </c>
      <c r="AD17" s="169"/>
      <c r="AE17" s="169"/>
      <c r="AF17" s="169"/>
      <c r="AG17" s="169"/>
      <c r="AH17" s="169"/>
      <c r="AI17" s="170" t="s">
        <v>89</v>
      </c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1">
        <f>AZ18</f>
        <v>-6504100</v>
      </c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>
        <f>BW18</f>
        <v>-515002.06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>
        <f t="shared" si="0"/>
        <v>-5989097.94</v>
      </c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3"/>
    </row>
    <row r="18" spans="1:110" ht="32.25" customHeight="1">
      <c r="A18" s="166" t="s">
        <v>106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7"/>
      <c r="AC18" s="168" t="s">
        <v>16</v>
      </c>
      <c r="AD18" s="169"/>
      <c r="AE18" s="169"/>
      <c r="AF18" s="169"/>
      <c r="AG18" s="169"/>
      <c r="AH18" s="169"/>
      <c r="AI18" s="170" t="s">
        <v>90</v>
      </c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>
        <f>-'стр.1'!BC13</f>
        <v>-6504100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>
        <f>-'стр.1'!BW13</f>
        <v>-515002.06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>
        <f t="shared" si="0"/>
        <v>-5989097.94</v>
      </c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3"/>
    </row>
    <row r="19" spans="1:110" ht="26.25" customHeight="1" thickBot="1">
      <c r="A19" s="174" t="s">
        <v>91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6"/>
      <c r="AC19" s="177" t="s">
        <v>17</v>
      </c>
      <c r="AD19" s="178"/>
      <c r="AE19" s="178"/>
      <c r="AF19" s="178"/>
      <c r="AG19" s="178"/>
      <c r="AH19" s="178"/>
      <c r="AI19" s="172" t="s">
        <v>84</v>
      </c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9">
        <f>'стр.2'!D7</f>
        <v>7774000</v>
      </c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1"/>
      <c r="BW19" s="182">
        <f>'стр.2'!E7</f>
        <v>796682.87</v>
      </c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>
        <f t="shared" si="0"/>
        <v>6977317.13</v>
      </c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3"/>
    </row>
    <row r="20" spans="1:110" ht="26.25" customHeight="1" thickBot="1">
      <c r="A20" s="174" t="s">
        <v>92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  <c r="AC20" s="177" t="s">
        <v>17</v>
      </c>
      <c r="AD20" s="178"/>
      <c r="AE20" s="178"/>
      <c r="AF20" s="178"/>
      <c r="AG20" s="178"/>
      <c r="AH20" s="178"/>
      <c r="AI20" s="172" t="s">
        <v>85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9">
        <f>'стр.2'!D7</f>
        <v>7774000</v>
      </c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82">
        <f>'стр.2'!E7</f>
        <v>796682.87</v>
      </c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>
        <f t="shared" si="0"/>
        <v>6977317.13</v>
      </c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3"/>
    </row>
    <row r="21" spans="1:110" ht="26.25" customHeight="1" thickBot="1">
      <c r="A21" s="174" t="s">
        <v>93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6"/>
      <c r="AC21" s="177" t="s">
        <v>17</v>
      </c>
      <c r="AD21" s="178"/>
      <c r="AE21" s="178"/>
      <c r="AF21" s="178"/>
      <c r="AG21" s="178"/>
      <c r="AH21" s="178"/>
      <c r="AI21" s="172" t="s">
        <v>94</v>
      </c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9">
        <f>'стр.2'!D7</f>
        <v>7774000</v>
      </c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1"/>
      <c r="BW21" s="182">
        <f>'стр.2'!E7</f>
        <v>796682.87</v>
      </c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>
        <f t="shared" si="0"/>
        <v>6977317.13</v>
      </c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3"/>
    </row>
    <row r="22" spans="1:110" ht="34.5" customHeight="1" thickBot="1">
      <c r="A22" s="174" t="s">
        <v>107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77" t="s">
        <v>17</v>
      </c>
      <c r="AD22" s="178"/>
      <c r="AE22" s="178"/>
      <c r="AF22" s="178"/>
      <c r="AG22" s="178"/>
      <c r="AH22" s="178"/>
      <c r="AI22" s="172" t="s">
        <v>95</v>
      </c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9">
        <f>'стр.2'!D10</f>
        <v>7774000</v>
      </c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1"/>
      <c r="BW22" s="182">
        <f>'стр.2'!E7</f>
        <v>796682.87</v>
      </c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>
        <f t="shared" si="0"/>
        <v>6977317.13</v>
      </c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3"/>
    </row>
    <row r="23" spans="30:33" ht="19.5" customHeight="1">
      <c r="AD23" s="6"/>
      <c r="AE23" s="6"/>
      <c r="AF23" s="6"/>
      <c r="AG23" s="6"/>
    </row>
    <row r="24" spans="1:60" s="2" customFormat="1" ht="11.25">
      <c r="A24" s="2" t="s">
        <v>18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K24" s="145" t="s">
        <v>595</v>
      </c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5:60" s="2" customFormat="1" ht="11.25">
      <c r="O25" s="217" t="s">
        <v>19</v>
      </c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K25" s="217" t="s">
        <v>20</v>
      </c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9:97" s="2" customFormat="1" ht="11.25">
      <c r="S26" s="8"/>
      <c r="T26" s="8"/>
      <c r="U26" s="8"/>
      <c r="V26" s="8"/>
      <c r="W26" s="8"/>
      <c r="X26" s="8"/>
      <c r="Y26" s="8"/>
      <c r="AR26" s="8"/>
      <c r="AS26" s="8"/>
      <c r="AT26" s="8"/>
      <c r="AU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</row>
    <row r="27" s="2" customFormat="1" ht="11.25">
      <c r="A27" s="2" t="s">
        <v>22</v>
      </c>
    </row>
    <row r="28" spans="1:71" s="7" customFormat="1" ht="11.25">
      <c r="A28" s="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2"/>
      <c r="AS28" s="2"/>
      <c r="AT28" s="2"/>
      <c r="AU28" s="2"/>
      <c r="AV28" s="145" t="s">
        <v>596</v>
      </c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</row>
    <row r="29" spans="1:71" s="7" customFormat="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Z29" s="217" t="s">
        <v>19</v>
      </c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"/>
      <c r="AS29" s="2"/>
      <c r="AT29" s="2"/>
      <c r="AU29" s="2"/>
      <c r="AV29" s="217" t="s">
        <v>20</v>
      </c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</row>
    <row r="30" spans="1:104" s="7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R30" s="8"/>
      <c r="AS30" s="8"/>
      <c r="AT30" s="8"/>
      <c r="AU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64" s="7" customFormat="1" ht="39.75" customHeight="1">
      <c r="A31" s="165" t="s">
        <v>599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2"/>
      <c r="AL31" s="2"/>
      <c r="AM31" s="2"/>
      <c r="AN31" s="2"/>
      <c r="AO31" s="145" t="s">
        <v>600</v>
      </c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</row>
    <row r="32" spans="19:64" s="7" customFormat="1" ht="11.25" customHeight="1">
      <c r="S32" s="217" t="s">
        <v>19</v>
      </c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"/>
      <c r="AL32" s="2"/>
      <c r="AM32" s="2"/>
      <c r="AN32" s="2"/>
      <c r="AO32" s="217" t="s">
        <v>20</v>
      </c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</row>
    <row r="33" s="2" customFormat="1" ht="11.25">
      <c r="AU33" s="9"/>
    </row>
    <row r="34" spans="1:35" s="2" customFormat="1" ht="11.25">
      <c r="A34" s="218" t="s">
        <v>21</v>
      </c>
      <c r="B34" s="218"/>
      <c r="C34" s="190" t="s">
        <v>597</v>
      </c>
      <c r="D34" s="190"/>
      <c r="E34" s="190"/>
      <c r="F34" s="190"/>
      <c r="G34" s="146" t="s">
        <v>21</v>
      </c>
      <c r="H34" s="146"/>
      <c r="J34" s="145" t="s">
        <v>601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6">
        <v>20</v>
      </c>
      <c r="AC34" s="146"/>
      <c r="AD34" s="146"/>
      <c r="AE34" s="146"/>
      <c r="AF34" s="150" t="s">
        <v>238</v>
      </c>
      <c r="AG34" s="150"/>
      <c r="AH34" s="150"/>
      <c r="AI34" s="2" t="s">
        <v>13</v>
      </c>
    </row>
    <row r="35" ht="3" customHeight="1">
      <c r="S35" s="1" t="s">
        <v>598</v>
      </c>
    </row>
  </sheetData>
  <sheetProtection/>
  <mergeCells count="120">
    <mergeCell ref="CO19:DF19"/>
    <mergeCell ref="A10:AB10"/>
    <mergeCell ref="AC10:AH11"/>
    <mergeCell ref="AI10:AY11"/>
    <mergeCell ref="AZ10:BV11"/>
    <mergeCell ref="BW10:CN11"/>
    <mergeCell ref="CO10:DF11"/>
    <mergeCell ref="CO12:DF13"/>
    <mergeCell ref="A11:AB11"/>
    <mergeCell ref="AC12:AH13"/>
    <mergeCell ref="A6:AB6"/>
    <mergeCell ref="AC6:AH7"/>
    <mergeCell ref="AI6:AY7"/>
    <mergeCell ref="AZ6:BV7"/>
    <mergeCell ref="BW6:CN7"/>
    <mergeCell ref="CO6:DF7"/>
    <mergeCell ref="A7:AB7"/>
    <mergeCell ref="BW12:CN13"/>
    <mergeCell ref="AO32:BL32"/>
    <mergeCell ref="Z29:AQ29"/>
    <mergeCell ref="AV29:BS29"/>
    <mergeCell ref="AO31:BL31"/>
    <mergeCell ref="O25:AF25"/>
    <mergeCell ref="BW19:CN19"/>
    <mergeCell ref="S31:AJ31"/>
    <mergeCell ref="Z28:AQ28"/>
    <mergeCell ref="AV28:BS28"/>
    <mergeCell ref="A34:B34"/>
    <mergeCell ref="C34:F34"/>
    <mergeCell ref="G34:H34"/>
    <mergeCell ref="S32:AJ32"/>
    <mergeCell ref="J34:AA34"/>
    <mergeCell ref="AB34:AE34"/>
    <mergeCell ref="AF34:AH34"/>
    <mergeCell ref="AC15:AH15"/>
    <mergeCell ref="AI15:AY15"/>
    <mergeCell ref="AC14:AH14"/>
    <mergeCell ref="AI14:AY14"/>
    <mergeCell ref="A13:AB13"/>
    <mergeCell ref="AK25:BH25"/>
    <mergeCell ref="AI12:AY13"/>
    <mergeCell ref="AZ12:BV13"/>
    <mergeCell ref="A3:AB3"/>
    <mergeCell ref="A4:AB4"/>
    <mergeCell ref="A5:AB5"/>
    <mergeCell ref="AZ4:BV4"/>
    <mergeCell ref="BW4:CN4"/>
    <mergeCell ref="BW3:CN3"/>
    <mergeCell ref="AC3:AH3"/>
    <mergeCell ref="AI3:AY3"/>
    <mergeCell ref="AC4:AH4"/>
    <mergeCell ref="AC5:AH5"/>
    <mergeCell ref="AI4:AY4"/>
    <mergeCell ref="AI5:AY5"/>
    <mergeCell ref="CO4:DF4"/>
    <mergeCell ref="AZ3:BV3"/>
    <mergeCell ref="CO3:DF3"/>
    <mergeCell ref="CO14:DF14"/>
    <mergeCell ref="BW14:CN14"/>
    <mergeCell ref="BW5:CN5"/>
    <mergeCell ref="CO5:DF5"/>
    <mergeCell ref="AZ5:BV5"/>
    <mergeCell ref="A22:AB22"/>
    <mergeCell ref="A18:AB18"/>
    <mergeCell ref="AC18:AH18"/>
    <mergeCell ref="AI18:AY18"/>
    <mergeCell ref="AZ18:BV18"/>
    <mergeCell ref="BW18:CN18"/>
    <mergeCell ref="BW22:CN22"/>
    <mergeCell ref="AC19:AH19"/>
    <mergeCell ref="CO18:DF18"/>
    <mergeCell ref="AZ14:BV14"/>
    <mergeCell ref="CO20:DF20"/>
    <mergeCell ref="CO15:DF15"/>
    <mergeCell ref="A12:AB12"/>
    <mergeCell ref="A2:DF2"/>
    <mergeCell ref="BW20:CN20"/>
    <mergeCell ref="BW15:CN15"/>
    <mergeCell ref="A15:AB15"/>
    <mergeCell ref="AZ19:BV19"/>
    <mergeCell ref="CO22:DF22"/>
    <mergeCell ref="AC22:AH22"/>
    <mergeCell ref="AI22:AY22"/>
    <mergeCell ref="AZ22:BV22"/>
    <mergeCell ref="AZ15:BV15"/>
    <mergeCell ref="A9:AB9"/>
    <mergeCell ref="A20:AB20"/>
    <mergeCell ref="AC20:AH20"/>
    <mergeCell ref="AI20:AY20"/>
    <mergeCell ref="AZ20:BV20"/>
    <mergeCell ref="BW17:CN17"/>
    <mergeCell ref="CO17:DF17"/>
    <mergeCell ref="A8:AB8"/>
    <mergeCell ref="AC8:AH9"/>
    <mergeCell ref="AI8:AY9"/>
    <mergeCell ref="AZ8:BV9"/>
    <mergeCell ref="BW8:CN9"/>
    <mergeCell ref="CO8:DF9"/>
    <mergeCell ref="AI17:AY17"/>
    <mergeCell ref="A14:AB14"/>
    <mergeCell ref="BW16:CN16"/>
    <mergeCell ref="CO16:DF16"/>
    <mergeCell ref="A21:AB21"/>
    <mergeCell ref="AC21:AH21"/>
    <mergeCell ref="AI21:AY21"/>
    <mergeCell ref="AZ21:BV21"/>
    <mergeCell ref="BW21:CN21"/>
    <mergeCell ref="CO21:DF21"/>
    <mergeCell ref="A19:AB19"/>
    <mergeCell ref="AZ17:BV17"/>
    <mergeCell ref="A31:R31"/>
    <mergeCell ref="O24:AF24"/>
    <mergeCell ref="AK24:BH24"/>
    <mergeCell ref="A16:AB16"/>
    <mergeCell ref="AC16:AH16"/>
    <mergeCell ref="AI16:AY16"/>
    <mergeCell ref="AZ16:BV16"/>
    <mergeCell ref="AI19:AY19"/>
    <mergeCell ref="A17:AB17"/>
    <mergeCell ref="AC17:AH1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xXx</cp:lastModifiedBy>
  <cp:lastPrinted>2015-08-03T18:48:51Z</cp:lastPrinted>
  <dcterms:created xsi:type="dcterms:W3CDTF">2007-09-21T13:36:41Z</dcterms:created>
  <dcterms:modified xsi:type="dcterms:W3CDTF">2015-08-04T10:28:03Z</dcterms:modified>
  <cp:category/>
  <cp:version/>
  <cp:contentType/>
  <cp:contentStatus/>
</cp:coreProperties>
</file>